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1545" windowWidth="9555" windowHeight="6780" tabRatio="949"/>
  </bookViews>
  <sheets>
    <sheet name="Notice" sheetId="1" r:id="rId1"/>
    <sheet name="Index" sheetId="2" r:id="rId2"/>
    <sheet name="HSBC Group" sheetId="3" r:id="rId3"/>
    <sheet name="RBWM" sheetId="4" r:id="rId4"/>
    <sheet name="CMB" sheetId="5" r:id="rId5"/>
    <sheet name="GB&amp;M" sheetId="6" r:id="rId6"/>
    <sheet name="GPB" sheetId="7" r:id="rId7"/>
    <sheet name="Other" sheetId="8" r:id="rId8"/>
    <sheet name="Europe" sheetId="9" r:id="rId9"/>
    <sheet name="Asia" sheetId="10" r:id="rId10"/>
    <sheet name="Middle East and North Africa" sheetId="11" r:id="rId11"/>
    <sheet name="North America" sheetId="12" r:id="rId12"/>
    <sheet name="Latin America" sheetId="13" r:id="rId13"/>
    <sheet name="HK" sheetId="14" r:id="rId14"/>
    <sheet name="UK" sheetId="15" r:id="rId15"/>
    <sheet name="Principal RBWM" sheetId="17" r:id="rId16"/>
    <sheet name="US CML run-off portfolio (RBWM)" sheetId="16" r:id="rId17"/>
    <sheet name="RWAs" sheetId="18" r:id="rId18"/>
    <sheet name="RoRWAs" sheetId="19" r:id="rId19"/>
  </sheets>
  <definedNames>
    <definedName name="_xlnm.Print_Area" localSheetId="9">Asia!$A$1:$H$43</definedName>
    <definedName name="_xlnm.Print_Area" localSheetId="4">CMB!$A$1:$F$56</definedName>
    <definedName name="_xlnm.Print_Area" localSheetId="8">Europe!$A$1:$H$50</definedName>
    <definedName name="_xlnm.Print_Area" localSheetId="5">'GB&amp;M'!$A$1:$F$56</definedName>
    <definedName name="_xlnm.Print_Area" localSheetId="6">GPB!$A$1:$F$51</definedName>
    <definedName name="_xlnm.Print_Area" localSheetId="13">HK!$A$1:$H$44</definedName>
    <definedName name="_xlnm.Print_Area" localSheetId="2">'HSBC Group'!$A$1:$G$70</definedName>
    <definedName name="_xlnm.Print_Area" localSheetId="12">'Latin America'!$A$1:$H$43</definedName>
    <definedName name="_xlnm.Print_Area" localSheetId="10">'Middle East and North Africa'!$A$1:$H$42</definedName>
    <definedName name="_xlnm.Print_Area" localSheetId="11">'North America'!$A$1:$H$45</definedName>
    <definedName name="_xlnm.Print_Area" localSheetId="0">Notice!$C$7:$C$17</definedName>
    <definedName name="_xlnm.Print_Area" localSheetId="7">Other!$A$1:$F$47</definedName>
    <definedName name="_xlnm.Print_Area" localSheetId="15">'Principal RBWM'!$A$1:$T$39</definedName>
    <definedName name="_xlnm.Print_Area" localSheetId="3">RBWM!$A$1:$F$58</definedName>
    <definedName name="_xlnm.Print_Area" localSheetId="18">RoRWAs!$A$1:$G$32</definedName>
    <definedName name="_xlnm.Print_Area" localSheetId="14">UK!$A$1:$H$48</definedName>
    <definedName name="_xlnm.Print_Area" localSheetId="16">'US CML run-off portfolio (RBWM)'!$A$1:$F$53</definedName>
    <definedName name="_xlnm.Print_Titles" localSheetId="9">Asia!$A:$A</definedName>
    <definedName name="_xlnm.Print_Titles" localSheetId="4">CMB!$A:$A</definedName>
    <definedName name="_xlnm.Print_Titles" localSheetId="8">Europe!$A:$A</definedName>
    <definedName name="_xlnm.Print_Titles" localSheetId="5">'GB&amp;M'!$A:$A</definedName>
    <definedName name="_xlnm.Print_Titles" localSheetId="6">GPB!$A:$A</definedName>
    <definedName name="_xlnm.Print_Titles" localSheetId="13">HK!$A:$A</definedName>
    <definedName name="_xlnm.Print_Titles" localSheetId="2">'HSBC Group'!$A:$A</definedName>
    <definedName name="_xlnm.Print_Titles" localSheetId="12">'Latin America'!$A:$A</definedName>
    <definedName name="_xlnm.Print_Titles" localSheetId="10">'Middle East and North Africa'!$A:$A</definedName>
    <definedName name="_xlnm.Print_Titles" localSheetId="11">'North America'!$A:$A</definedName>
    <definedName name="_xlnm.Print_Titles" localSheetId="7">Other!$A:$A</definedName>
    <definedName name="_xlnm.Print_Titles" localSheetId="15">'Principal RBWM'!$A:$A</definedName>
    <definedName name="_xlnm.Print_Titles" localSheetId="3">RBWM!$A:$A</definedName>
    <definedName name="_xlnm.Print_Titles" localSheetId="18">RoRWAs!$A:$A</definedName>
    <definedName name="_xlnm.Print_Titles" localSheetId="17">RWAs!$A:$A</definedName>
    <definedName name="_xlnm.Print_Titles" localSheetId="14">UK!$A:$A</definedName>
    <definedName name="Z_62BB4474_6565_4839_B996_00B0572D481C_.wvu.PrintArea" localSheetId="9" hidden="1">Asia!$A$1:$H$43</definedName>
    <definedName name="Z_62BB4474_6565_4839_B996_00B0572D481C_.wvu.PrintArea" localSheetId="8" hidden="1">Europe!$A$1:$H$49</definedName>
    <definedName name="Z_62BB4474_6565_4839_B996_00B0572D481C_.wvu.PrintArea" localSheetId="13" hidden="1">HK!$A$1:$H$44</definedName>
    <definedName name="Z_62BB4474_6565_4839_B996_00B0572D481C_.wvu.PrintArea" localSheetId="2" hidden="1">'HSBC Group'!$A$1:$F$66</definedName>
    <definedName name="Z_62BB4474_6565_4839_B996_00B0572D481C_.wvu.PrintArea" localSheetId="0" hidden="1">Notice!$C$7:$C$17</definedName>
    <definedName name="Z_62BB4474_6565_4839_B996_00B0572D481C_.wvu.PrintArea" localSheetId="15" hidden="1">'Principal RBWM'!$A$1:$T$18</definedName>
    <definedName name="Z_62BB4474_6565_4839_B996_00B0572D481C_.wvu.PrintArea" localSheetId="14" hidden="1">UK!$A$1:$H$48</definedName>
    <definedName name="Z_62BB4474_6565_4839_B996_00B0572D481C_.wvu.PrintTitles" localSheetId="9" hidden="1">Asia!$A:$A</definedName>
    <definedName name="Z_62BB4474_6565_4839_B996_00B0572D481C_.wvu.PrintTitles" localSheetId="4" hidden="1">CMB!$A:$A</definedName>
    <definedName name="Z_62BB4474_6565_4839_B996_00B0572D481C_.wvu.PrintTitles" localSheetId="8" hidden="1">Europe!$A:$A</definedName>
    <definedName name="Z_62BB4474_6565_4839_B996_00B0572D481C_.wvu.PrintTitles" localSheetId="5" hidden="1">'GB&amp;M'!$A:$A</definedName>
    <definedName name="Z_62BB4474_6565_4839_B996_00B0572D481C_.wvu.PrintTitles" localSheetId="6" hidden="1">GPB!$A:$A</definedName>
    <definedName name="Z_62BB4474_6565_4839_B996_00B0572D481C_.wvu.PrintTitles" localSheetId="13" hidden="1">HK!$A:$A</definedName>
    <definedName name="Z_62BB4474_6565_4839_B996_00B0572D481C_.wvu.PrintTitles" localSheetId="2" hidden="1">'HSBC Group'!$A:$A</definedName>
    <definedName name="Z_62BB4474_6565_4839_B996_00B0572D481C_.wvu.PrintTitles" localSheetId="12" hidden="1">'Latin America'!$A:$A</definedName>
    <definedName name="Z_62BB4474_6565_4839_B996_00B0572D481C_.wvu.PrintTitles" localSheetId="10" hidden="1">'Middle East and North Africa'!$A:$A</definedName>
    <definedName name="Z_62BB4474_6565_4839_B996_00B0572D481C_.wvu.PrintTitles" localSheetId="11" hidden="1">'North America'!$A:$A</definedName>
    <definedName name="Z_62BB4474_6565_4839_B996_00B0572D481C_.wvu.PrintTitles" localSheetId="7" hidden="1">Other!$A:$A</definedName>
    <definedName name="Z_62BB4474_6565_4839_B996_00B0572D481C_.wvu.PrintTitles" localSheetId="15" hidden="1">'Principal RBWM'!$A:$A</definedName>
    <definedName name="Z_62BB4474_6565_4839_B996_00B0572D481C_.wvu.PrintTitles" localSheetId="3" hidden="1">RBWM!$A:$A</definedName>
    <definedName name="Z_62BB4474_6565_4839_B996_00B0572D481C_.wvu.PrintTitles" localSheetId="18" hidden="1">RoRWAs!$A:$A</definedName>
    <definedName name="Z_62BB4474_6565_4839_B996_00B0572D481C_.wvu.PrintTitles" localSheetId="17" hidden="1">RWAs!$A:$A</definedName>
    <definedName name="Z_62BB4474_6565_4839_B996_00B0572D481C_.wvu.PrintTitles" localSheetId="14" hidden="1">UK!$A:$A</definedName>
    <definedName name="Z_63494AB2_E4F7_49AE_BCF8_5BAC74DABC17_.wvu.PrintTitles" localSheetId="9" hidden="1">Asia!$A:$A</definedName>
    <definedName name="Z_63494AB2_E4F7_49AE_BCF8_5BAC74DABC17_.wvu.PrintTitles" localSheetId="4" hidden="1">CMB!$A:$A</definedName>
    <definedName name="Z_63494AB2_E4F7_49AE_BCF8_5BAC74DABC17_.wvu.PrintTitles" localSheetId="8" hidden="1">Europe!$A:$A</definedName>
    <definedName name="Z_63494AB2_E4F7_49AE_BCF8_5BAC74DABC17_.wvu.PrintTitles" localSheetId="5" hidden="1">'GB&amp;M'!$A:$A</definedName>
    <definedName name="Z_63494AB2_E4F7_49AE_BCF8_5BAC74DABC17_.wvu.PrintTitles" localSheetId="6" hidden="1">GPB!$A:$A</definedName>
    <definedName name="Z_63494AB2_E4F7_49AE_BCF8_5BAC74DABC17_.wvu.PrintTitles" localSheetId="13" hidden="1">HK!$A:$A</definedName>
    <definedName name="Z_63494AB2_E4F7_49AE_BCF8_5BAC74DABC17_.wvu.PrintTitles" localSheetId="12" hidden="1">'Latin America'!$A:$A</definedName>
    <definedName name="Z_63494AB2_E4F7_49AE_BCF8_5BAC74DABC17_.wvu.PrintTitles" localSheetId="10" hidden="1">'Middle East and North Africa'!$A:$A</definedName>
    <definedName name="Z_63494AB2_E4F7_49AE_BCF8_5BAC74DABC17_.wvu.PrintTitles" localSheetId="11" hidden="1">'North America'!$A:$A</definedName>
    <definedName name="Z_63494AB2_E4F7_49AE_BCF8_5BAC74DABC17_.wvu.PrintTitles" localSheetId="7" hidden="1">Other!$A:$A</definedName>
    <definedName name="Z_63494AB2_E4F7_49AE_BCF8_5BAC74DABC17_.wvu.PrintTitles" localSheetId="3" hidden="1">RBWM!$A:$A</definedName>
    <definedName name="Z_63494AB2_E4F7_49AE_BCF8_5BAC74DABC17_.wvu.PrintTitles" localSheetId="18" hidden="1">RoRWAs!$A:$A</definedName>
    <definedName name="Z_63494AB2_E4F7_49AE_BCF8_5BAC74DABC17_.wvu.PrintTitles" localSheetId="17" hidden="1">RWAs!$A:$A</definedName>
    <definedName name="Z_63494AB2_E4F7_49AE_BCF8_5BAC74DABC17_.wvu.PrintTitles" localSheetId="14" hidden="1">UK!$A:$A</definedName>
    <definedName name="Z_65D6365A_09F6_4C54_BF18_DD6F56EE25F0_.wvu.PrintArea" localSheetId="4" hidden="1">CMB!$A$1:$F$51</definedName>
    <definedName name="Z_65D6365A_09F6_4C54_BF18_DD6F56EE25F0_.wvu.PrintArea" localSheetId="13" hidden="1">HK!$A$1:$H$44</definedName>
    <definedName name="Z_65D6365A_09F6_4C54_BF18_DD6F56EE25F0_.wvu.PrintArea" localSheetId="2" hidden="1">'HSBC Group'!$A$1:$F$66</definedName>
    <definedName name="Z_65D6365A_09F6_4C54_BF18_DD6F56EE25F0_.wvu.PrintArea" localSheetId="0" hidden="1">Notice!$C$7:$C$17</definedName>
    <definedName name="Z_65D6365A_09F6_4C54_BF18_DD6F56EE25F0_.wvu.PrintArea" localSheetId="15" hidden="1">'Principal RBWM'!$A$1:$T$18</definedName>
    <definedName name="Z_65D6365A_09F6_4C54_BF18_DD6F56EE25F0_.wvu.PrintArea" localSheetId="14" hidden="1">UK!$A$1:$H$48</definedName>
    <definedName name="Z_65D6365A_09F6_4C54_BF18_DD6F56EE25F0_.wvu.PrintTitles" localSheetId="9" hidden="1">Asia!$A:$A</definedName>
    <definedName name="Z_65D6365A_09F6_4C54_BF18_DD6F56EE25F0_.wvu.PrintTitles" localSheetId="4" hidden="1">CMB!$A:$A</definedName>
    <definedName name="Z_65D6365A_09F6_4C54_BF18_DD6F56EE25F0_.wvu.PrintTitles" localSheetId="8" hidden="1">Europe!$A:$A</definedName>
    <definedName name="Z_65D6365A_09F6_4C54_BF18_DD6F56EE25F0_.wvu.PrintTitles" localSheetId="5" hidden="1">'GB&amp;M'!$A:$A</definedName>
    <definedName name="Z_65D6365A_09F6_4C54_BF18_DD6F56EE25F0_.wvu.PrintTitles" localSheetId="6" hidden="1">GPB!$A:$A</definedName>
    <definedName name="Z_65D6365A_09F6_4C54_BF18_DD6F56EE25F0_.wvu.PrintTitles" localSheetId="13" hidden="1">HK!$A:$A</definedName>
    <definedName name="Z_65D6365A_09F6_4C54_BF18_DD6F56EE25F0_.wvu.PrintTitles" localSheetId="2" hidden="1">'HSBC Group'!$A:$A</definedName>
    <definedName name="Z_65D6365A_09F6_4C54_BF18_DD6F56EE25F0_.wvu.PrintTitles" localSheetId="12" hidden="1">'Latin America'!$A:$A</definedName>
    <definedName name="Z_65D6365A_09F6_4C54_BF18_DD6F56EE25F0_.wvu.PrintTitles" localSheetId="10" hidden="1">'Middle East and North Africa'!$A:$A</definedName>
    <definedName name="Z_65D6365A_09F6_4C54_BF18_DD6F56EE25F0_.wvu.PrintTitles" localSheetId="11" hidden="1">'North America'!$A:$A</definedName>
    <definedName name="Z_65D6365A_09F6_4C54_BF18_DD6F56EE25F0_.wvu.PrintTitles" localSheetId="7" hidden="1">Other!$A:$A</definedName>
    <definedName name="Z_65D6365A_09F6_4C54_BF18_DD6F56EE25F0_.wvu.PrintTitles" localSheetId="15" hidden="1">'Principal RBWM'!$A:$A</definedName>
    <definedName name="Z_65D6365A_09F6_4C54_BF18_DD6F56EE25F0_.wvu.PrintTitles" localSheetId="3" hidden="1">RBWM!$A:$A</definedName>
    <definedName name="Z_65D6365A_09F6_4C54_BF18_DD6F56EE25F0_.wvu.PrintTitles" localSheetId="18" hidden="1">RoRWAs!$A:$A</definedName>
    <definedName name="Z_65D6365A_09F6_4C54_BF18_DD6F56EE25F0_.wvu.PrintTitles" localSheetId="17" hidden="1">RWAs!$A:$A</definedName>
    <definedName name="Z_65D6365A_09F6_4C54_BF18_DD6F56EE25F0_.wvu.PrintTitles" localSheetId="14" hidden="1">UK!$A:$A</definedName>
    <definedName name="Z_6A6962C3_E482_4427_A8C8_08CAA95BA31A_.wvu.PrintArea" localSheetId="13" hidden="1">HK!$A$1:$H$44</definedName>
    <definedName name="Z_6A6962C3_E482_4427_A8C8_08CAA95BA31A_.wvu.PrintArea" localSheetId="2" hidden="1">'HSBC Group'!$A$1:$F$66</definedName>
    <definedName name="Z_6A6962C3_E482_4427_A8C8_08CAA95BA31A_.wvu.PrintArea" localSheetId="0" hidden="1">Notice!$C$7:$C$17</definedName>
    <definedName name="Z_6A6962C3_E482_4427_A8C8_08CAA95BA31A_.wvu.PrintArea" localSheetId="15" hidden="1">'Principal RBWM'!$A$1:$T$18</definedName>
    <definedName name="Z_6A6962C3_E482_4427_A8C8_08CAA95BA31A_.wvu.PrintArea" localSheetId="14" hidden="1">UK!$A$1:$H$48</definedName>
    <definedName name="Z_6A6962C3_E482_4427_A8C8_08CAA95BA31A_.wvu.PrintTitles" localSheetId="9" hidden="1">Asia!$A:$A</definedName>
    <definedName name="Z_6A6962C3_E482_4427_A8C8_08CAA95BA31A_.wvu.PrintTitles" localSheetId="4" hidden="1">CMB!$A:$A</definedName>
    <definedName name="Z_6A6962C3_E482_4427_A8C8_08CAA95BA31A_.wvu.PrintTitles" localSheetId="8" hidden="1">Europe!$A:$A</definedName>
    <definedName name="Z_6A6962C3_E482_4427_A8C8_08CAA95BA31A_.wvu.PrintTitles" localSheetId="5" hidden="1">'GB&amp;M'!$A:$A</definedName>
    <definedName name="Z_6A6962C3_E482_4427_A8C8_08CAA95BA31A_.wvu.PrintTitles" localSheetId="6" hidden="1">GPB!$A:$A</definedName>
    <definedName name="Z_6A6962C3_E482_4427_A8C8_08CAA95BA31A_.wvu.PrintTitles" localSheetId="13" hidden="1">HK!$A:$A</definedName>
    <definedName name="Z_6A6962C3_E482_4427_A8C8_08CAA95BA31A_.wvu.PrintTitles" localSheetId="2" hidden="1">'HSBC Group'!$A:$A</definedName>
    <definedName name="Z_6A6962C3_E482_4427_A8C8_08CAA95BA31A_.wvu.PrintTitles" localSheetId="12" hidden="1">'Latin America'!$A:$A</definedName>
    <definedName name="Z_6A6962C3_E482_4427_A8C8_08CAA95BA31A_.wvu.PrintTitles" localSheetId="10" hidden="1">'Middle East and North Africa'!$A:$A</definedName>
    <definedName name="Z_6A6962C3_E482_4427_A8C8_08CAA95BA31A_.wvu.PrintTitles" localSheetId="11" hidden="1">'North America'!$A:$A</definedName>
    <definedName name="Z_6A6962C3_E482_4427_A8C8_08CAA95BA31A_.wvu.PrintTitles" localSheetId="7" hidden="1">Other!$A:$A</definedName>
    <definedName name="Z_6A6962C3_E482_4427_A8C8_08CAA95BA31A_.wvu.PrintTitles" localSheetId="15" hidden="1">'Principal RBWM'!$A:$A</definedName>
    <definedName name="Z_6A6962C3_E482_4427_A8C8_08CAA95BA31A_.wvu.PrintTitles" localSheetId="3" hidden="1">RBWM!$A:$A</definedName>
    <definedName name="Z_6A6962C3_E482_4427_A8C8_08CAA95BA31A_.wvu.PrintTitles" localSheetId="18" hidden="1">RoRWAs!$A:$A</definedName>
    <definedName name="Z_6A6962C3_E482_4427_A8C8_08CAA95BA31A_.wvu.PrintTitles" localSheetId="17" hidden="1">RWAs!$A:$A</definedName>
    <definedName name="Z_6A6962C3_E482_4427_A8C8_08CAA95BA31A_.wvu.PrintTitles" localSheetId="14" hidden="1">UK!$A:$A</definedName>
    <definedName name="Z_7D38380E_1C45_414D_9448_E7733E7457CC_.wvu.PrintArea" localSheetId="9" hidden="1">Asia!$A$1:$H$43</definedName>
    <definedName name="Z_7D38380E_1C45_414D_9448_E7733E7457CC_.wvu.PrintArea" localSheetId="8" hidden="1">Europe!$A$1:$H$49</definedName>
    <definedName name="Z_7D38380E_1C45_414D_9448_E7733E7457CC_.wvu.PrintArea" localSheetId="13" hidden="1">HK!$A$1:$H$44</definedName>
    <definedName name="Z_7D38380E_1C45_414D_9448_E7733E7457CC_.wvu.PrintArea" localSheetId="2" hidden="1">'HSBC Group'!$A$1:$F$66</definedName>
    <definedName name="Z_7D38380E_1C45_414D_9448_E7733E7457CC_.wvu.PrintArea" localSheetId="0" hidden="1">Notice!$C$7:$C$17</definedName>
    <definedName name="Z_7D38380E_1C45_414D_9448_E7733E7457CC_.wvu.PrintArea" localSheetId="15" hidden="1">'Principal RBWM'!$A$1:$T$18</definedName>
    <definedName name="Z_7D38380E_1C45_414D_9448_E7733E7457CC_.wvu.PrintArea" localSheetId="14" hidden="1">UK!$A$1:$H$48</definedName>
    <definedName name="Z_7D38380E_1C45_414D_9448_E7733E7457CC_.wvu.PrintTitles" localSheetId="9" hidden="1">Asia!$A:$A</definedName>
    <definedName name="Z_7D38380E_1C45_414D_9448_E7733E7457CC_.wvu.PrintTitles" localSheetId="4" hidden="1">CMB!$A:$A</definedName>
    <definedName name="Z_7D38380E_1C45_414D_9448_E7733E7457CC_.wvu.PrintTitles" localSheetId="8" hidden="1">Europe!$A:$A</definedName>
    <definedName name="Z_7D38380E_1C45_414D_9448_E7733E7457CC_.wvu.PrintTitles" localSheetId="5" hidden="1">'GB&amp;M'!$A:$A</definedName>
    <definedName name="Z_7D38380E_1C45_414D_9448_E7733E7457CC_.wvu.PrintTitles" localSheetId="6" hidden="1">GPB!$A:$A</definedName>
    <definedName name="Z_7D38380E_1C45_414D_9448_E7733E7457CC_.wvu.PrintTitles" localSheetId="13" hidden="1">HK!$A:$A</definedName>
    <definedName name="Z_7D38380E_1C45_414D_9448_E7733E7457CC_.wvu.PrintTitles" localSheetId="2" hidden="1">'HSBC Group'!$A:$A</definedName>
    <definedName name="Z_7D38380E_1C45_414D_9448_E7733E7457CC_.wvu.PrintTitles" localSheetId="12" hidden="1">'Latin America'!$A:$A</definedName>
    <definedName name="Z_7D38380E_1C45_414D_9448_E7733E7457CC_.wvu.PrintTitles" localSheetId="10" hidden="1">'Middle East and North Africa'!$A:$A</definedName>
    <definedName name="Z_7D38380E_1C45_414D_9448_E7733E7457CC_.wvu.PrintTitles" localSheetId="11" hidden="1">'North America'!$A:$A</definedName>
    <definedName name="Z_7D38380E_1C45_414D_9448_E7733E7457CC_.wvu.PrintTitles" localSheetId="7" hidden="1">Other!$A:$A</definedName>
    <definedName name="Z_7D38380E_1C45_414D_9448_E7733E7457CC_.wvu.PrintTitles" localSheetId="15" hidden="1">'Principal RBWM'!$A:$A</definedName>
    <definedName name="Z_7D38380E_1C45_414D_9448_E7733E7457CC_.wvu.PrintTitles" localSheetId="3" hidden="1">RBWM!$A:$A</definedName>
    <definedName name="Z_7D38380E_1C45_414D_9448_E7733E7457CC_.wvu.PrintTitles" localSheetId="18" hidden="1">RoRWAs!$A:$A</definedName>
    <definedName name="Z_7D38380E_1C45_414D_9448_E7733E7457CC_.wvu.PrintTitles" localSheetId="17" hidden="1">RWAs!$A:$A</definedName>
    <definedName name="Z_7D38380E_1C45_414D_9448_E7733E7457CC_.wvu.PrintTitles" localSheetId="14" hidden="1">UK!$A:$A</definedName>
    <definedName name="Z_DD55E124_48E0_4190_9E06_2A6BC9CA3509_.wvu.PrintTitles" localSheetId="9" hidden="1">Asia!$A:$A</definedName>
    <definedName name="Z_DD55E124_48E0_4190_9E06_2A6BC9CA3509_.wvu.PrintTitles" localSheetId="4" hidden="1">CMB!$A:$A</definedName>
    <definedName name="Z_DD55E124_48E0_4190_9E06_2A6BC9CA3509_.wvu.PrintTitles" localSheetId="8" hidden="1">Europe!$A:$A</definedName>
    <definedName name="Z_DD55E124_48E0_4190_9E06_2A6BC9CA3509_.wvu.PrintTitles" localSheetId="5" hidden="1">'GB&amp;M'!$A:$A</definedName>
    <definedName name="Z_DD55E124_48E0_4190_9E06_2A6BC9CA3509_.wvu.PrintTitles" localSheetId="6" hidden="1">GPB!$A:$A</definedName>
    <definedName name="Z_DD55E124_48E0_4190_9E06_2A6BC9CA3509_.wvu.PrintTitles" localSheetId="13" hidden="1">HK!$A:$A</definedName>
    <definedName name="Z_DD55E124_48E0_4190_9E06_2A6BC9CA3509_.wvu.PrintTitles" localSheetId="12" hidden="1">'Latin America'!$A:$A</definedName>
    <definedName name="Z_DD55E124_48E0_4190_9E06_2A6BC9CA3509_.wvu.PrintTitles" localSheetId="10" hidden="1">'Middle East and North Africa'!$A:$A</definedName>
    <definedName name="Z_DD55E124_48E0_4190_9E06_2A6BC9CA3509_.wvu.PrintTitles" localSheetId="11" hidden="1">'North America'!$A:$A</definedName>
    <definedName name="Z_DD55E124_48E0_4190_9E06_2A6BC9CA3509_.wvu.PrintTitles" localSheetId="7" hidden="1">Other!$A:$A</definedName>
    <definedName name="Z_DD55E124_48E0_4190_9E06_2A6BC9CA3509_.wvu.PrintTitles" localSheetId="3" hidden="1">RBWM!$A:$A</definedName>
    <definedName name="Z_DD55E124_48E0_4190_9E06_2A6BC9CA3509_.wvu.PrintTitles" localSheetId="18" hidden="1">RoRWAs!$A:$A</definedName>
    <definedName name="Z_DD55E124_48E0_4190_9E06_2A6BC9CA3509_.wvu.PrintTitles" localSheetId="17" hidden="1">RWAs!$A:$A</definedName>
    <definedName name="Z_DD55E124_48E0_4190_9E06_2A6BC9CA3509_.wvu.PrintTitles" localSheetId="14" hidden="1">UK!$A:$A</definedName>
  </definedNames>
  <calcPr calcId="145621"/>
  <customWorkbookViews>
    <customWorkbookView name="Caroline McDonagh - Personal View" guid="{7D38380E-1C45-414D-9448-E7733E7457CC}" mergeInterval="0" personalView="1" maximized="1" windowWidth="1280" windowHeight="555" tabRatio="785" activeSheetId="9"/>
    <customWorkbookView name="Dylan Farrow - Personal View" guid="{62BB4474-6565-4839-B996-00B0572D481C}" mergeInterval="0" personalView="1" maximized="1" windowWidth="1680" windowHeight="791" tabRatio="785" activeSheetId="3"/>
    <customWorkbookView name="Vipul1 GOEL - Personal View" guid="{DD55E124-48E0-4190-9E06-2A6BC9CA3509}" mergeInterval="0" personalView="1" maximized="1" windowWidth="1680" windowHeight="873" tabRatio="710" activeSheetId="9"/>
    <customWorkbookView name="HBEU\43574448 - Personal View" guid="{63494AB2-E4F7-49AE-BCF8-5BAC74DABC17}" mergeInterval="0" personalView="1" maximized="1" windowWidth="1680" windowHeight="765" tabRatio="710" activeSheetId="4"/>
    <customWorkbookView name="Mark Roscoe - Personal View" guid="{65D6365A-09F6-4C54-BF18-DD6F56EE25F0}" mergeInterval="0" personalView="1" maximized="1" windowWidth="1680" windowHeight="825" tabRatio="710" activeSheetId="10" showComments="commIndAndComment"/>
    <customWorkbookView name="Themos K - Personal View" guid="{6A6962C3-E482-4427-A8C8-08CAA95BA31A}" mergeInterval="0" personalView="1" maximized="1" windowWidth="1680" windowHeight="771" activeSheetId="9"/>
  </customWorkbookViews>
</workbook>
</file>

<file path=xl/calcChain.xml><?xml version="1.0" encoding="utf-8"?>
<calcChain xmlns="http://schemas.openxmlformats.org/spreadsheetml/2006/main">
  <c r="B27" i="16" l="1"/>
  <c r="C36" i="17" l="1"/>
  <c r="B33" i="17"/>
  <c r="B32" i="17"/>
  <c r="B31" i="17"/>
  <c r="B22" i="17"/>
  <c r="C25" i="17" l="1"/>
  <c r="G27" i="9"/>
  <c r="E27" i="9"/>
  <c r="C27" i="9"/>
  <c r="G27" i="15" l="1"/>
  <c r="E27" i="15"/>
  <c r="C27" i="15"/>
  <c r="H23" i="15"/>
  <c r="H25" i="15"/>
  <c r="H24" i="15"/>
  <c r="H26" i="15"/>
  <c r="B26" i="14"/>
  <c r="C26" i="14"/>
  <c r="G26" i="14"/>
  <c r="E26" i="14"/>
  <c r="H25" i="14"/>
  <c r="G27" i="12"/>
  <c r="E27" i="12"/>
  <c r="C27" i="12"/>
  <c r="B27" i="12"/>
  <c r="H26" i="12"/>
  <c r="H34" i="9"/>
  <c r="H35" i="9" l="1"/>
  <c r="F26" i="14"/>
  <c r="F27" i="12"/>
  <c r="H28" i="13"/>
  <c r="H24" i="12"/>
  <c r="H29" i="13"/>
  <c r="F27" i="15"/>
  <c r="B27" i="15"/>
  <c r="D27" i="15"/>
  <c r="H33" i="9" l="1"/>
  <c r="B33" i="8" l="1"/>
  <c r="B35" i="6"/>
  <c r="B29" i="17"/>
  <c r="D29" i="17" s="1"/>
  <c r="H31" i="12"/>
  <c r="F30" i="10"/>
  <c r="D27" i="12"/>
  <c r="D26" i="14" l="1"/>
  <c r="H26" i="14" s="1"/>
  <c r="H32" i="15"/>
  <c r="B21" i="17" l="1"/>
  <c r="D25" i="10" l="1"/>
  <c r="F25" i="10" l="1"/>
  <c r="D27" i="9"/>
  <c r="H34" i="15" l="1"/>
  <c r="B23" i="17"/>
  <c r="B25" i="17" s="1"/>
  <c r="D25" i="17" s="1"/>
  <c r="C30" i="13"/>
  <c r="G35" i="15"/>
  <c r="C31" i="14"/>
  <c r="E31" i="14"/>
  <c r="G31" i="14"/>
  <c r="B31" i="14"/>
  <c r="E30" i="13"/>
  <c r="G30" i="13"/>
  <c r="C29" i="11"/>
  <c r="D29" i="11"/>
  <c r="E29" i="11"/>
  <c r="G29" i="11"/>
  <c r="B33" i="5"/>
  <c r="B34" i="17"/>
  <c r="F31" i="14"/>
  <c r="D31" i="14"/>
  <c r="F35" i="15"/>
  <c r="E35" i="15"/>
  <c r="D35" i="15"/>
  <c r="C35" i="15"/>
  <c r="H26" i="9" l="1"/>
  <c r="B27" i="9"/>
  <c r="H31" i="15"/>
  <c r="B35" i="15"/>
  <c r="H30" i="14"/>
  <c r="F30" i="13" l="1"/>
  <c r="D30" i="13"/>
  <c r="B30" i="13"/>
  <c r="F29" i="11"/>
  <c r="B29" i="11"/>
  <c r="D30" i="10"/>
  <c r="H32" i="9"/>
  <c r="B30" i="7"/>
  <c r="B36" i="4" l="1"/>
  <c r="B30" i="17"/>
  <c r="H31" i="9"/>
  <c r="H29" i="10"/>
  <c r="H30" i="10" s="1"/>
  <c r="H30" i="13"/>
  <c r="H28" i="11"/>
  <c r="B36" i="17" l="1"/>
  <c r="D30" i="17"/>
  <c r="B47" i="3"/>
  <c r="F27" i="9" l="1"/>
  <c r="H24" i="9"/>
  <c r="H23" i="9"/>
  <c r="H25" i="9" l="1"/>
  <c r="H11" i="15" l="1"/>
  <c r="H9" i="15"/>
  <c r="H10" i="15"/>
  <c r="B19" i="16" l="1"/>
  <c r="B9" i="16"/>
  <c r="B11" i="16" s="1"/>
  <c r="D35" i="17"/>
  <c r="D33" i="17"/>
  <c r="D31" i="17"/>
  <c r="D34" i="17"/>
  <c r="D32" i="17"/>
  <c r="D24" i="17"/>
  <c r="D22" i="17"/>
  <c r="D23" i="17"/>
  <c r="D21" i="17"/>
  <c r="C16" i="17"/>
  <c r="C14" i="17"/>
  <c r="C12" i="17"/>
  <c r="C11" i="17"/>
  <c r="F13" i="15"/>
  <c r="F15" i="15" s="1"/>
  <c r="E13" i="15"/>
  <c r="E15" i="15" s="1"/>
  <c r="E17" i="15" s="1"/>
  <c r="E19" i="15" s="1"/>
  <c r="D13" i="15"/>
  <c r="D15" i="15" s="1"/>
  <c r="D17" i="15" s="1"/>
  <c r="D19" i="15" s="1"/>
  <c r="C13" i="15"/>
  <c r="C15" i="15" s="1"/>
  <c r="C17" i="15" s="1"/>
  <c r="C19" i="15" s="1"/>
  <c r="B13" i="15"/>
  <c r="B15" i="15" s="1"/>
  <c r="G13" i="15"/>
  <c r="G15" i="15" s="1"/>
  <c r="G17" i="15" s="1"/>
  <c r="G19" i="15" s="1"/>
  <c r="H35" i="15"/>
  <c r="B13" i="14"/>
  <c r="B15" i="14" s="1"/>
  <c r="B17" i="14" s="1"/>
  <c r="B19" i="14" s="1"/>
  <c r="C13" i="14"/>
  <c r="C15" i="14" s="1"/>
  <c r="C17" i="14" s="1"/>
  <c r="C19" i="14" s="1"/>
  <c r="D13" i="14"/>
  <c r="D15" i="14" s="1"/>
  <c r="D17" i="14" s="1"/>
  <c r="D19" i="14" s="1"/>
  <c r="E13" i="14"/>
  <c r="E15" i="14" s="1"/>
  <c r="E17" i="14" s="1"/>
  <c r="E19" i="14" s="1"/>
  <c r="F13" i="14"/>
  <c r="F15" i="14" s="1"/>
  <c r="G13" i="14"/>
  <c r="G15" i="14" s="1"/>
  <c r="H31" i="14"/>
  <c r="G24" i="13"/>
  <c r="F24" i="13"/>
  <c r="E24" i="13"/>
  <c r="D24" i="13"/>
  <c r="C24" i="13"/>
  <c r="B24" i="13"/>
  <c r="G24" i="11"/>
  <c r="F24" i="11"/>
  <c r="E24" i="11"/>
  <c r="D24" i="11"/>
  <c r="C24" i="11"/>
  <c r="B24" i="11"/>
  <c r="E25" i="10"/>
  <c r="C25" i="10"/>
  <c r="B25" i="10"/>
  <c r="G25" i="10"/>
  <c r="F36" i="9"/>
  <c r="E36" i="9"/>
  <c r="D36" i="9"/>
  <c r="C36" i="9"/>
  <c r="B36" i="9"/>
  <c r="G36" i="9"/>
  <c r="F32" i="12"/>
  <c r="E32" i="12"/>
  <c r="D32" i="12"/>
  <c r="C32" i="12"/>
  <c r="B32" i="12"/>
  <c r="G32" i="12"/>
  <c r="B25" i="4"/>
  <c r="B24" i="5"/>
  <c r="B24" i="6"/>
  <c r="B23" i="7"/>
  <c r="B25" i="8"/>
  <c r="H23" i="10"/>
  <c r="H23" i="11"/>
  <c r="H25" i="12"/>
  <c r="H23" i="12"/>
  <c r="H23" i="13"/>
  <c r="H41" i="14"/>
  <c r="H40" i="14"/>
  <c r="H24" i="14"/>
  <c r="H23" i="14"/>
  <c r="H18" i="14"/>
  <c r="H14" i="14"/>
  <c r="H12" i="14"/>
  <c r="H11" i="14"/>
  <c r="H10" i="14"/>
  <c r="H9" i="14"/>
  <c r="H45" i="15"/>
  <c r="H44" i="15"/>
  <c r="H33" i="15"/>
  <c r="H18" i="15"/>
  <c r="H14" i="15"/>
  <c r="H12" i="15"/>
  <c r="H32" i="12" l="1"/>
  <c r="H27" i="12"/>
  <c r="H36" i="9"/>
  <c r="D36" i="17"/>
  <c r="C13" i="17"/>
  <c r="C15" i="17"/>
  <c r="B13" i="16"/>
  <c r="C17" i="17" s="1"/>
  <c r="H25" i="10"/>
  <c r="H27" i="9"/>
  <c r="H24" i="11"/>
  <c r="G17" i="14"/>
  <c r="G19" i="14" s="1"/>
  <c r="H27" i="15"/>
  <c r="H13" i="15"/>
  <c r="H16" i="14"/>
  <c r="H16" i="15"/>
  <c r="B17" i="15"/>
  <c r="H15" i="15"/>
  <c r="H13" i="14"/>
  <c r="H15" i="14"/>
  <c r="H24" i="13"/>
  <c r="H29" i="11"/>
  <c r="F17" i="14" l="1"/>
  <c r="F17" i="15"/>
  <c r="F19" i="15" s="1"/>
  <c r="B19" i="15"/>
  <c r="H17" i="15" l="1"/>
  <c r="H19" i="15"/>
  <c r="F19" i="14"/>
  <c r="H19" i="14" s="1"/>
  <c r="H17" i="14"/>
  <c r="B16" i="17" l="1"/>
  <c r="D16" i="17" s="1"/>
  <c r="H38" i="11" l="1"/>
  <c r="H40" i="13"/>
  <c r="H39" i="13"/>
  <c r="H42" i="12"/>
  <c r="H41" i="12"/>
  <c r="H39" i="11"/>
  <c r="H39" i="10"/>
  <c r="H40" i="10"/>
  <c r="B12" i="17"/>
  <c r="D12" i="17" s="1"/>
  <c r="B9" i="17"/>
  <c r="D9" i="17" s="1"/>
  <c r="H14" i="12" l="1"/>
  <c r="H18" i="13"/>
  <c r="H14" i="10"/>
  <c r="H18" i="10"/>
  <c r="H14" i="13"/>
  <c r="H18" i="12" l="1"/>
  <c r="C15" i="11"/>
  <c r="C17" i="11" s="1"/>
  <c r="C19" i="11" s="1"/>
  <c r="B8" i="17"/>
  <c r="D8" i="17" s="1"/>
  <c r="B14" i="17"/>
  <c r="D14" i="17" s="1"/>
  <c r="C12" i="13"/>
  <c r="C15" i="13"/>
  <c r="C17" i="13" s="1"/>
  <c r="C19" i="13" s="1"/>
  <c r="C12" i="12"/>
  <c r="C15" i="12"/>
  <c r="C17" i="12" s="1"/>
  <c r="G12" i="11"/>
  <c r="G15" i="11"/>
  <c r="E12" i="11"/>
  <c r="E15" i="11"/>
  <c r="E17" i="11" s="1"/>
  <c r="E19" i="11" s="1"/>
  <c r="D12" i="10"/>
  <c r="D15" i="10"/>
  <c r="D17" i="10" s="1"/>
  <c r="D19" i="10" s="1"/>
  <c r="C15" i="10"/>
  <c r="C17" i="10" s="1"/>
  <c r="C19" i="10" s="1"/>
  <c r="C12" i="10"/>
  <c r="H46" i="9"/>
  <c r="B34" i="3"/>
  <c r="H18" i="11"/>
  <c r="H14" i="11"/>
  <c r="C12" i="11" l="1"/>
  <c r="B10" i="5"/>
  <c r="B10" i="7"/>
  <c r="B13" i="7"/>
  <c r="B15" i="7" s="1"/>
  <c r="B17" i="7" s="1"/>
  <c r="B12" i="13"/>
  <c r="B15" i="13"/>
  <c r="E12" i="13"/>
  <c r="E15" i="13"/>
  <c r="E17" i="13" s="1"/>
  <c r="E19" i="13" s="1"/>
  <c r="D12" i="13"/>
  <c r="D15" i="13"/>
  <c r="D17" i="13" s="1"/>
  <c r="D19" i="13" s="1"/>
  <c r="G12" i="13"/>
  <c r="G15" i="13"/>
  <c r="G17" i="13" s="1"/>
  <c r="G19" i="13" s="1"/>
  <c r="C19" i="12"/>
  <c r="E12" i="12"/>
  <c r="E15" i="12"/>
  <c r="E17" i="12" s="1"/>
  <c r="E19" i="12" s="1"/>
  <c r="G12" i="12"/>
  <c r="G15" i="12"/>
  <c r="G17" i="12" s="1"/>
  <c r="G19" i="12" s="1"/>
  <c r="D12" i="12"/>
  <c r="D15" i="12"/>
  <c r="D17" i="12" s="1"/>
  <c r="D19" i="12" s="1"/>
  <c r="B12" i="12"/>
  <c r="B15" i="12"/>
  <c r="D15" i="11"/>
  <c r="D17" i="11" s="1"/>
  <c r="D19" i="11" s="1"/>
  <c r="D12" i="11"/>
  <c r="B15" i="11"/>
  <c r="B17" i="11" s="1"/>
  <c r="B12" i="11"/>
  <c r="G17" i="11"/>
  <c r="G19" i="11" s="1"/>
  <c r="G15" i="10"/>
  <c r="G17" i="10" s="1"/>
  <c r="G19" i="10" s="1"/>
  <c r="G12" i="10"/>
  <c r="E12" i="10"/>
  <c r="E15" i="10"/>
  <c r="E17" i="10" s="1"/>
  <c r="E19" i="10" s="1"/>
  <c r="B12" i="10"/>
  <c r="B15" i="10"/>
  <c r="H45" i="9"/>
  <c r="H9" i="10"/>
  <c r="B13" i="5" l="1"/>
  <c r="B15" i="5" s="1"/>
  <c r="B17" i="5" s="1"/>
  <c r="H18" i="9"/>
  <c r="H14" i="9"/>
  <c r="B10" i="6"/>
  <c r="B13" i="6"/>
  <c r="B15" i="6" s="1"/>
  <c r="B17" i="6" s="1"/>
  <c r="B11" i="17"/>
  <c r="D11" i="17" s="1"/>
  <c r="B13" i="4"/>
  <c r="B10" i="4"/>
  <c r="B10" i="17" s="1"/>
  <c r="D10" i="17" s="1"/>
  <c r="B17" i="13"/>
  <c r="B17" i="12"/>
  <c r="B19" i="11"/>
  <c r="B17" i="10"/>
  <c r="B15" i="9"/>
  <c r="B12" i="9"/>
  <c r="C12" i="9"/>
  <c r="C15" i="9"/>
  <c r="C17" i="9" s="1"/>
  <c r="C19" i="9" s="1"/>
  <c r="E15" i="9"/>
  <c r="E17" i="9" s="1"/>
  <c r="E19" i="9" s="1"/>
  <c r="E12" i="9"/>
  <c r="B13" i="17" l="1"/>
  <c r="D13" i="17" s="1"/>
  <c r="B15" i="4"/>
  <c r="B19" i="13"/>
  <c r="H10" i="12"/>
  <c r="B19" i="12"/>
  <c r="B19" i="10"/>
  <c r="D12" i="9"/>
  <c r="D15" i="9"/>
  <c r="D17" i="9" s="1"/>
  <c r="D19" i="9" s="1"/>
  <c r="B17" i="9"/>
  <c r="H11" i="10"/>
  <c r="H16" i="11"/>
  <c r="H11" i="11"/>
  <c r="H16" i="12"/>
  <c r="H16" i="10"/>
  <c r="H9" i="12"/>
  <c r="H10" i="10"/>
  <c r="H11" i="13"/>
  <c r="H16" i="13"/>
  <c r="H10" i="13"/>
  <c r="H10" i="11"/>
  <c r="H9" i="11"/>
  <c r="H11" i="12"/>
  <c r="H9" i="13"/>
  <c r="B10" i="8" l="1"/>
  <c r="B13" i="8"/>
  <c r="B15" i="8" s="1"/>
  <c r="B17" i="8" s="1"/>
  <c r="B15" i="17"/>
  <c r="D15" i="17" s="1"/>
  <c r="B17" i="4"/>
  <c r="B17" i="17" s="1"/>
  <c r="D17" i="17" s="1"/>
  <c r="B19" i="9"/>
  <c r="H13" i="12"/>
  <c r="H13" i="10"/>
  <c r="H13" i="13"/>
  <c r="H13" i="11"/>
  <c r="F12" i="13" l="1"/>
  <c r="H12" i="13" s="1"/>
  <c r="F15" i="13"/>
  <c r="F12" i="12"/>
  <c r="H12" i="12" s="1"/>
  <c r="F15" i="12"/>
  <c r="F12" i="11"/>
  <c r="H12" i="11" s="1"/>
  <c r="F15" i="11"/>
  <c r="F12" i="10"/>
  <c r="H12" i="10" s="1"/>
  <c r="F15" i="10"/>
  <c r="B13" i="3"/>
  <c r="B15" i="3" s="1"/>
  <c r="B17" i="3" s="1"/>
  <c r="B19" i="3" s="1"/>
  <c r="B10" i="3"/>
  <c r="F17" i="11" l="1"/>
  <c r="H15" i="11"/>
  <c r="F17" i="13"/>
  <c r="H15" i="13"/>
  <c r="F17" i="10"/>
  <c r="H15" i="10"/>
  <c r="F17" i="12"/>
  <c r="H15" i="12"/>
  <c r="F15" i="9"/>
  <c r="F12" i="9"/>
  <c r="F19" i="12" l="1"/>
  <c r="H19" i="12" s="1"/>
  <c r="H17" i="12"/>
  <c r="F19" i="13"/>
  <c r="H19" i="13" s="1"/>
  <c r="H17" i="13"/>
  <c r="F17" i="9"/>
  <c r="F19" i="10"/>
  <c r="H19" i="10" s="1"/>
  <c r="H17" i="10"/>
  <c r="F19" i="11"/>
  <c r="H19" i="11" s="1"/>
  <c r="H17" i="11"/>
  <c r="H11" i="9"/>
  <c r="H16" i="9"/>
  <c r="H9" i="9"/>
  <c r="H10" i="9"/>
  <c r="F19" i="9" l="1"/>
  <c r="H13" i="9"/>
  <c r="G12" i="9" l="1"/>
  <c r="H12" i="9" s="1"/>
  <c r="G15" i="9"/>
  <c r="G17" i="9" l="1"/>
  <c r="H15" i="9"/>
  <c r="G19" i="9" l="1"/>
  <c r="H19" i="9" s="1"/>
  <c r="H17" i="9"/>
</calcChain>
</file>

<file path=xl/sharedStrings.xml><?xml version="1.0" encoding="utf-8"?>
<sst xmlns="http://schemas.openxmlformats.org/spreadsheetml/2006/main" count="1211" uniqueCount="166">
  <si>
    <t>Quarter ended</t>
  </si>
  <si>
    <t xml:space="preserve">Total operating expenses  </t>
  </si>
  <si>
    <t>31 Mar</t>
  </si>
  <si>
    <t>31 Dec</t>
  </si>
  <si>
    <t>30 Sep</t>
  </si>
  <si>
    <t>30 Jun</t>
  </si>
  <si>
    <t>Revenue</t>
  </si>
  <si>
    <t>Operating expenses</t>
  </si>
  <si>
    <t>Retail</t>
  </si>
  <si>
    <t>Banking</t>
  </si>
  <si>
    <t>and Wealth</t>
  </si>
  <si>
    <t>Management</t>
  </si>
  <si>
    <t>Commercial</t>
  </si>
  <si>
    <t>Global</t>
  </si>
  <si>
    <t>and</t>
  </si>
  <si>
    <t>Markets</t>
  </si>
  <si>
    <t>Other</t>
  </si>
  <si>
    <t>Inter-</t>
  </si>
  <si>
    <t>segment</t>
  </si>
  <si>
    <t>elimination</t>
  </si>
  <si>
    <t>Total</t>
  </si>
  <si>
    <t>Loan portfolio information</t>
  </si>
  <si>
    <t>Loans and advances to customers (gross)</t>
  </si>
  <si>
    <t>Loans and advances to customers - held for sale</t>
  </si>
  <si>
    <t>Impairment allowances</t>
  </si>
  <si>
    <t>Impairment allowances - assets held for sale</t>
  </si>
  <si>
    <t>2+ delinquency</t>
  </si>
  <si>
    <t>Write-offs (net)</t>
  </si>
  <si>
    <t>%</t>
  </si>
  <si>
    <t xml:space="preserve">   Impairment allowances</t>
  </si>
  <si>
    <t xml:space="preserve">   Loan impairment charges</t>
  </si>
  <si>
    <t xml:space="preserve">   2+ delinquency</t>
  </si>
  <si>
    <t xml:space="preserve">   Write-offs</t>
  </si>
  <si>
    <t>Retail Banking and Wealth Management</t>
  </si>
  <si>
    <t>Commercial Banking</t>
  </si>
  <si>
    <t>Global Banking and Markets</t>
  </si>
  <si>
    <t>Global Private Banking</t>
  </si>
  <si>
    <t>Europe</t>
  </si>
  <si>
    <t>Middle East and North Africa</t>
  </si>
  <si>
    <t>North America</t>
  </si>
  <si>
    <t>Latin America</t>
  </si>
  <si>
    <t>Asia</t>
  </si>
  <si>
    <t>Balance sheet data</t>
  </si>
  <si>
    <t>Loans and advances to customers (net)</t>
  </si>
  <si>
    <t>Note:  Risk-weighted asset data by geographical region is provided in a separate tab at the end of this document.</t>
  </si>
  <si>
    <t>Private</t>
  </si>
  <si>
    <t>Own credit spread</t>
  </si>
  <si>
    <t>US run-off</t>
  </si>
  <si>
    <t>Principal</t>
  </si>
  <si>
    <t>portfolio</t>
  </si>
  <si>
    <t>HSBC</t>
  </si>
  <si>
    <t>At</t>
  </si>
  <si>
    <t>Principal RBWM</t>
  </si>
  <si>
    <t>HSBC HOLDINGS PLC</t>
  </si>
  <si>
    <t>HSBC Holdings plc</t>
  </si>
  <si>
    <t>Customer accounts</t>
  </si>
  <si>
    <t>Hong Kong</t>
  </si>
  <si>
    <t>2014</t>
  </si>
  <si>
    <t>Data Pack</t>
  </si>
  <si>
    <t>Geographical regions</t>
  </si>
  <si>
    <t>Global businesses</t>
  </si>
  <si>
    <t>Further analysis</t>
  </si>
  <si>
    <t>Index</t>
  </si>
  <si>
    <t>Page</t>
  </si>
  <si>
    <t>Debit valuation adjustment on derivative contracts</t>
  </si>
  <si>
    <t>UK customer redress programmes</t>
  </si>
  <si>
    <t>Restructuring and other related costs</t>
  </si>
  <si>
    <t>30 September 2014</t>
  </si>
  <si>
    <r>
      <t>Ratios</t>
    </r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:</t>
    </r>
  </si>
  <si>
    <r>
      <t xml:space="preserve">    </t>
    </r>
    <r>
      <rPr>
        <i/>
        <sz val="9"/>
        <color theme="1"/>
        <rFont val="Calibri"/>
        <family val="2"/>
        <scheme val="minor"/>
      </rPr>
      <t>the 'impairment allowances' and '2+ delinquency' ratios are a percentage of period end loans and advances to customers (gross).  All</t>
    </r>
  </si>
  <si>
    <r>
      <t xml:space="preserve">    </t>
    </r>
    <r>
      <rPr>
        <i/>
        <sz val="9"/>
        <color theme="1"/>
        <rFont val="Calibri"/>
        <family val="2"/>
        <scheme val="minor"/>
      </rPr>
      <t>ratios include assets held for sale.</t>
    </r>
  </si>
  <si>
    <t>31 December 2014</t>
  </si>
  <si>
    <t>Impairment of our investment in Industrial Bank</t>
  </si>
  <si>
    <t>Regulatory provisions in GPB</t>
  </si>
  <si>
    <t>Net interest income</t>
  </si>
  <si>
    <t>Net fee income</t>
  </si>
  <si>
    <t>Net trading income</t>
  </si>
  <si>
    <t>Other income</t>
  </si>
  <si>
    <t>Net operating income before loan impairment charges 
   and other credit risk provisions</t>
  </si>
  <si>
    <t xml:space="preserve">Loan impairment charges and other credit risk provisions  </t>
  </si>
  <si>
    <t>Net operating income</t>
  </si>
  <si>
    <t xml:space="preserve">Profit before tax  </t>
  </si>
  <si>
    <t xml:space="preserve">Share of profit in associates and joint ventures  </t>
  </si>
  <si>
    <t>Operating profit</t>
  </si>
  <si>
    <r>
      <t xml:space="preserve">Net operating income </t>
    </r>
    <r>
      <rPr>
        <sz val="9"/>
        <color theme="1"/>
        <rFont val="Calibri"/>
        <family val="2"/>
        <scheme val="minor"/>
      </rPr>
      <t xml:space="preserve"> </t>
    </r>
  </si>
  <si>
    <t>31 March 2015</t>
  </si>
  <si>
    <t>2015</t>
  </si>
  <si>
    <t>Net operating income before loan impairment charges 
  and other credit risk provisions</t>
  </si>
  <si>
    <t>1  The 'write-offs' and 'loan impairment charges' ratios are a percentage of average total loans and advances (quarter annualised), while</t>
  </si>
  <si>
    <t>Significant items</t>
  </si>
  <si>
    <t>Fair value movements on non-qualifying hedges</t>
  </si>
  <si>
    <t>Gain on the partial sale of shareholding in Industrial Bank</t>
  </si>
  <si>
    <t>$m</t>
  </si>
  <si>
    <t>$bn</t>
  </si>
  <si>
    <t>All information is on a reported basis.</t>
  </si>
  <si>
    <t>US CML run-off portfolio (RBWM)</t>
  </si>
  <si>
    <t>30 June 2015</t>
  </si>
  <si>
    <t>Tax expense</t>
  </si>
  <si>
    <t>Charge in relation to settlement agreement with Federal Housing 
   Finance Authority</t>
  </si>
  <si>
    <t>Charge in relation to the settlement agreement with Federal Housing
   Finance Authority</t>
  </si>
  <si>
    <t>Charge in relation to the settlement agreement with Federal 
   Housing Finance Authority</t>
  </si>
  <si>
    <t xml:space="preserve">Profit attributable to shareholders of the parent company </t>
  </si>
  <si>
    <t xml:space="preserve">Profit attributable to non-controlling interests </t>
  </si>
  <si>
    <t>Retail Banking and Wealth Management ("RBWM")</t>
  </si>
  <si>
    <t>Profit before tax</t>
  </si>
  <si>
    <t>Profit after tax</t>
  </si>
  <si>
    <t xml:space="preserve">RBWM </t>
  </si>
  <si>
    <t>Global Private Banking ("GPB")</t>
  </si>
  <si>
    <t>Settlements and provisions in connection with legal matters</t>
  </si>
  <si>
    <r>
      <t>Net operating income before loan impairment charges 
   and other credit risk provisions</t>
    </r>
    <r>
      <rPr>
        <b/>
        <vertAlign val="superscript"/>
        <sz val="9"/>
        <rFont val="Calibri"/>
        <family val="2"/>
        <scheme val="minor"/>
      </rPr>
      <t>1</t>
    </r>
  </si>
  <si>
    <r>
      <t>Total operating expenses</t>
    </r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 </t>
    </r>
  </si>
  <si>
    <t>1 The difference between the consolidated group result and the sum of geographical regions and global businesses is attributable to inter-segment eliminations.</t>
  </si>
  <si>
    <t>3Q 2015</t>
  </si>
  <si>
    <t>Quarter ended 30 September 2015</t>
  </si>
  <si>
    <t>At 30 September 2015</t>
  </si>
  <si>
    <t>30 September 2015</t>
  </si>
  <si>
    <t>RBWM</t>
  </si>
  <si>
    <t>Brazil disposal costs</t>
  </si>
  <si>
    <t>Costs to establish UK ring-fenced bank</t>
  </si>
  <si>
    <t xml:space="preserve">Costs to achieve </t>
  </si>
  <si>
    <t>Trading results from disposals and changes in ownership levels</t>
  </si>
  <si>
    <t>Costs to achieve</t>
  </si>
  <si>
    <t>Charge in relation to settlement agreement with Federal Housing
   Finance Authority</t>
  </si>
  <si>
    <t xml:space="preserve">Loan impairment (charges)/recoveries and other credit risk provisions  </t>
  </si>
  <si>
    <t>(Loss)/gain on sale of several tranches of real estate secured accounts 
   in the US</t>
  </si>
  <si>
    <t>(Loss)/gain and trading results from disposals and changes in ownership levels</t>
  </si>
  <si>
    <t>Operating profit/(loss)</t>
  </si>
  <si>
    <t xml:space="preserve">Profit/(loss) before tax  </t>
  </si>
  <si>
    <t>Operating (loss)/profit</t>
  </si>
  <si>
    <t xml:space="preserve">(Loss)/profit before tax  </t>
  </si>
  <si>
    <r>
      <t xml:space="preserve">(Loss)/profit before tax </t>
    </r>
    <r>
      <rPr>
        <sz val="9"/>
        <color theme="1"/>
        <rFont val="Calibri"/>
        <family val="2"/>
        <scheme val="minor"/>
      </rPr>
      <t xml:space="preserve"> </t>
    </r>
  </si>
  <si>
    <t xml:space="preserve">Loan impairment recoveries/(charges) and other credit risk provisions  </t>
  </si>
  <si>
    <t>(Loss)/gain on sale of several tranches of real estate 
  secured accounts in the US</t>
  </si>
  <si>
    <t>(Provisions)/Releases arising from the ongoing review of compliance with the Consumer Credit Act in the UK</t>
  </si>
  <si>
    <t xml:space="preserve">Commercial Banking </t>
  </si>
  <si>
    <t xml:space="preserve">Global Banking and Markets </t>
  </si>
  <si>
    <t xml:space="preserve">Hong Kong </t>
  </si>
  <si>
    <t xml:space="preserve">United Kingdom </t>
  </si>
  <si>
    <t xml:space="preserve">Risk-weighted assets </t>
  </si>
  <si>
    <t xml:space="preserve">Return on risk-weighted assets </t>
  </si>
  <si>
    <r>
      <t>Risk-weighted assets</t>
    </r>
    <r>
      <rPr>
        <vertAlign val="superscript"/>
        <sz val="9"/>
        <color theme="1"/>
        <rFont val="Calibri"/>
        <family val="2"/>
        <scheme val="minor"/>
      </rPr>
      <t xml:space="preserve">2 </t>
    </r>
  </si>
  <si>
    <r>
      <t>Return on risk-weighted assets</t>
    </r>
    <r>
      <rPr>
        <vertAlign val="superscript"/>
        <sz val="9"/>
        <color theme="1"/>
        <rFont val="Calibri"/>
        <family val="2"/>
        <scheme val="minor"/>
      </rPr>
      <t>3,4</t>
    </r>
  </si>
  <si>
    <r>
      <t>Risk-weighted assets</t>
    </r>
    <r>
      <rPr>
        <vertAlign val="superscript"/>
        <sz val="9"/>
        <color theme="1"/>
        <rFont val="Calibri"/>
        <family val="2"/>
        <scheme val="minor"/>
      </rPr>
      <t xml:space="preserve">1 </t>
    </r>
  </si>
  <si>
    <r>
      <t>Return on risk-weighted assets</t>
    </r>
    <r>
      <rPr>
        <vertAlign val="superscript"/>
        <sz val="9"/>
        <color theme="1"/>
        <rFont val="Calibri"/>
        <family val="2"/>
        <scheme val="minor"/>
      </rPr>
      <t>2,3</t>
    </r>
  </si>
  <si>
    <t>United Kingdom</t>
  </si>
  <si>
    <t xml:space="preserve">4 Return on risk-weighted assets are based on a discrete quarterly calculation, based on a 2-point average. </t>
  </si>
  <si>
    <t>2 Risk-weighted assets are calculated and presented on a CRD IV basis.</t>
  </si>
  <si>
    <t>1 Risk-weighted assets are calculated and presented on a CRD IV basis.</t>
  </si>
  <si>
    <t xml:space="preserve">3 Return on risk-weighted assets are based on a discrete quarterly calculation, based on a 2-point average. </t>
  </si>
  <si>
    <t xml:space="preserve">2 Return on risk-weighted assets are based on a discrete quarterly calculation, based on a 2-point average. </t>
  </si>
  <si>
    <t>2 Risk-weighted assets are on a reported basis, and calculated using average Risk-weighted assets on a CRD IV basis.</t>
  </si>
  <si>
    <t>3 Return on risk-weighted assets is on a reported basis, and calculated using average Risk-weighted assets on a CRD IV basis.</t>
  </si>
  <si>
    <t>2 Return on risk-weighted assets are on a reported basis, and calculated using average Risk-weighted assets on a CRD IV basis.</t>
  </si>
  <si>
    <t>1 Return on risk-weighted assets are on a reported basis, and calculated using average Risk-weighted assets on a CRD IV basis.</t>
  </si>
  <si>
    <t>Risk-weighted assets</t>
  </si>
  <si>
    <r>
      <rPr>
        <i/>
        <sz val="9"/>
        <color rgb="FFDB0011"/>
        <rFont val="Calibri"/>
        <family val="2"/>
        <scheme val="minor"/>
      </rPr>
      <t>Risk-weighted assets by global business</t>
    </r>
    <r>
      <rPr>
        <vertAlign val="superscript"/>
        <sz val="9"/>
        <rFont val="Calibri"/>
        <family val="2"/>
        <scheme val="minor"/>
      </rPr>
      <t>1,2</t>
    </r>
  </si>
  <si>
    <r>
      <rPr>
        <i/>
        <sz val="9"/>
        <color rgb="FFDB0011"/>
        <rFont val="Calibri"/>
        <family val="2"/>
        <scheme val="minor"/>
      </rPr>
      <t>Risk-weighted assets by geographical regions</t>
    </r>
    <r>
      <rPr>
        <vertAlign val="superscript"/>
        <sz val="9"/>
        <rFont val="Calibri"/>
        <family val="2"/>
        <scheme val="minor"/>
      </rPr>
      <t>1,2</t>
    </r>
  </si>
  <si>
    <t>Return on risk-weighted assets</t>
  </si>
  <si>
    <r>
      <t>Return on risk-weighted assets by global business</t>
    </r>
    <r>
      <rPr>
        <vertAlign val="superscript"/>
        <sz val="9"/>
        <rFont val="Calibri"/>
        <family val="2"/>
        <scheme val="minor"/>
      </rPr>
      <t>1,2</t>
    </r>
  </si>
  <si>
    <r>
      <t>Return on risk-weighted assets by geographical regions</t>
    </r>
    <r>
      <rPr>
        <vertAlign val="superscript"/>
        <sz val="9"/>
        <rFont val="Calibri"/>
        <family val="2"/>
        <scheme val="minor"/>
      </rPr>
      <t>1,2</t>
    </r>
  </si>
  <si>
    <t>(Provisions)/releases arising from the ongoing review of compliance 
   with the Consumer Credit Act in the UK</t>
  </si>
  <si>
    <t>Provisions arising from the ongoing review of compliance 
   with the Consumer Credit Act in the UK</t>
  </si>
  <si>
    <t>Releases/(provisions) arising from the ongoing review of compliance 
   with the Consumer Credit Act in the UK</t>
  </si>
  <si>
    <t>(Provisions)/releases arising from the ongoing review of compliance with the Consumer Credit Act in the UK</t>
  </si>
  <si>
    <t>Provisions arising from the ongoing review of compliance with the Consumer Credit Act in the UK</t>
  </si>
  <si>
    <r>
      <t xml:space="preserve">The financial information on which this supplement is based is unaudited and has been prepared in accordance with HSBC’s significant accounting policies as described in the </t>
    </r>
    <r>
      <rPr>
        <i/>
        <sz val="11"/>
        <color rgb="FF000000"/>
        <rFont val="Calibri"/>
        <family val="2"/>
        <scheme val="minor"/>
      </rPr>
      <t>Annual Report and Accounts 2014</t>
    </r>
    <r>
      <rPr>
        <sz val="11"/>
        <color rgb="FF000000"/>
        <rFont val="Calibri"/>
        <family val="2"/>
        <scheme val="minor"/>
      </rPr>
      <t xml:space="preserve">. The financial information does not constitute financial statements prepared in accordance with International Financial Reporting Standards ('IFRS'), is not complete and should be read in conjunction with the </t>
    </r>
    <r>
      <rPr>
        <i/>
        <sz val="11"/>
        <color rgb="FF000000"/>
        <rFont val="Calibri"/>
        <family val="2"/>
        <scheme val="minor"/>
      </rPr>
      <t>Annual Report and Accounts 2014</t>
    </r>
    <r>
      <rPr>
        <sz val="11"/>
        <color rgb="FF000000"/>
        <rFont val="Calibri"/>
        <family val="2"/>
        <scheme val="minor"/>
      </rPr>
      <t xml:space="preserve">, the </t>
    </r>
    <r>
      <rPr>
        <i/>
        <sz val="11"/>
        <color rgb="FF000000"/>
        <rFont val="Calibri"/>
        <family val="2"/>
        <scheme val="minor"/>
      </rPr>
      <t xml:space="preserve">Interim Report 2015, </t>
    </r>
    <r>
      <rPr>
        <sz val="11"/>
        <color rgb="FF000000"/>
        <rFont val="Calibri"/>
        <family val="2"/>
        <scheme val="minor"/>
      </rPr>
      <t xml:space="preserve">the </t>
    </r>
    <r>
      <rPr>
        <i/>
        <sz val="11"/>
        <color rgb="FF000000"/>
        <rFont val="Calibri"/>
        <family val="2"/>
        <scheme val="minor"/>
      </rPr>
      <t>Earnings Release 3Q 2015</t>
    </r>
    <r>
      <rPr>
        <sz val="11"/>
        <color rgb="FF000000"/>
        <rFont val="Calibri"/>
        <family val="2"/>
        <scheme val="minor"/>
      </rPr>
      <t xml:space="preserve"> and other reports and financial information published by HSBC.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</si>
</sst>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_-* #,##0_-;\-* #,##0_-;_-* &quot;-&quot;??_-;_-@_-"/>
    <numFmt numFmtId="169" formatCode="#,##0;\(#,##0\);\-"/>
    <numFmt numFmtId="170" formatCode="#,##0.0"/>
    <numFmt numFmtId="171" formatCode="#,##0;\(#,##0\)"/>
    <numFmt numFmtId="172" formatCode="_ * #,##0.00_ ;_ * \-#,##0.00_ ;_ * &quot;-&quot;??_ ;_ @_ "/>
    <numFmt numFmtId="173" formatCode="_-&quot;$&quot;* #,##0_-;\-&quot;$&quot;* #,##0_-;_-&quot;$&quot;* &quot;-&quot;_-;_-@_-"/>
    <numFmt numFmtId="174" formatCode="_-* #,##0\ _F_-;\-* #,##0\ _F_-;_-* &quot;-&quot;\ _F_-;_-@_-"/>
    <numFmt numFmtId="175" formatCode="#,##0.0_);[Red]\(#,##0.0\)"/>
    <numFmt numFmtId="176" formatCode="0\A"/>
    <numFmt numFmtId="177" formatCode="#,##0.00_ ;[Red]\-#,##0.00\ "/>
    <numFmt numFmtId="178" formatCode="#,##0.0_);\(#,##0.0\)"/>
    <numFmt numFmtId="179" formatCode="mmmm\ dd\,\ yyyy"/>
    <numFmt numFmtId="180" formatCode="&quot;£&quot;#,##0.00_);[Red]\(&quot;£&quot;#,##0.00\)"/>
    <numFmt numFmtId="181" formatCode="#,##0;[Red]\(#,##0\)"/>
    <numFmt numFmtId="182" formatCode="_ * #,##0_ ;_ * \-#,##0_ ;_ * &quot;-&quot;_ ;_ @_ "/>
    <numFmt numFmtId="183" formatCode="#,##0.0;\(#,##0.0\)"/>
    <numFmt numFmtId="184" formatCode="#,##0.0_);\(#,##0.0\);\-_)"/>
    <numFmt numFmtId="185" formatCode="[Red]#,###"/>
    <numFmt numFmtId="186" formatCode="\$0.00;\(\$0.00\)"/>
    <numFmt numFmtId="187" formatCode="_-* #,##0.00\ _F_-;\-* #,##0.00\ _F_-;_-* &quot;-&quot;??\ _F_-;_-@_-"/>
    <numFmt numFmtId="188" formatCode="_-* #,##0.00\ &quot;€&quot;_-;\-* #,##0.00\ &quot;€&quot;_-;_-* &quot;-&quot;??\ &quot;€&quot;_-;_-@_-"/>
    <numFmt numFmtId="189" formatCode="0.0&quot;  &quot;"/>
    <numFmt numFmtId="190" formatCode="d\-mmmm\-yyyy"/>
    <numFmt numFmtId="191" formatCode="#,##0.0000_);[Red]\(#,##0.0000\)"/>
    <numFmt numFmtId="192" formatCode="0.0%"/>
    <numFmt numFmtId="193" formatCode="_-* #,##0_-;\(#,##0\);_-* &quot;–&quot;_-;_-@_-"/>
    <numFmt numFmtId="194" formatCode="#,###_);\(#,###\);\-_)"/>
    <numFmt numFmtId="195" formatCode=";;;"/>
    <numFmt numFmtId="196" formatCode="0.0"/>
    <numFmt numFmtId="197" formatCode="&quot;JPY &quot;#,##0&quot; Cr &quot;;[Red]&quot;JPY &quot;\-#,##0&quot; Dr &quot;;\-"/>
    <numFmt numFmtId="198" formatCode="_-* #,##0\ _€_-;\-* #,##0\ _€_-;_-* &quot;-&quot;\ _€_-;_-@_-"/>
    <numFmt numFmtId="199" formatCode="#,##0.0,_);[Red]\(#,##0.0,\)"/>
    <numFmt numFmtId="200" formatCode="_-* #,##0\ &quot;F&quot;_-;\-* #,##0\ &quot;F&quot;_-;_-* &quot;-&quot;\ &quot;F&quot;_-;_-@_-"/>
    <numFmt numFmtId="201" formatCode="_-* #,##0.00\ &quot;F&quot;_-;\-* #,##0.00\ &quot;F&quot;_-;_-* &quot;-&quot;??\ &quot;F&quot;_-;_-@_-"/>
    <numFmt numFmtId="202" formatCode="_-* #,##0\ &quot;€&quot;_-;\-* #,##0\ &quot;€&quot;_-;_-* &quot;-&quot;\ &quot;€&quot;_-;_-@_-"/>
    <numFmt numFmtId="203" formatCode="&quot;£&quot;#,##0.00_);\(&quot;£&quot;#,##0.00\)"/>
    <numFmt numFmtId="204" formatCode="General_)"/>
    <numFmt numFmtId="205" formatCode="0;\-0;"/>
    <numFmt numFmtId="206" formatCode="#,##0.0\ \ \ ;\(#,##0.0\)\ \ "/>
    <numFmt numFmtId="207" formatCode="#,##0.00;[Red]\(#,##0.00\)"/>
    <numFmt numFmtId="208" formatCode="#,##0.0%_);[Red]\(#,##0.0%\)"/>
    <numFmt numFmtId="209" formatCode="\+0.0%;\-0.0%"/>
    <numFmt numFmtId="210" formatCode="0.000"/>
    <numFmt numFmtId="211" formatCode="&quot;Yes&quot;;[Red]&quot;No&quot;"/>
    <numFmt numFmtId="212" formatCode="0.00000"/>
    <numFmt numFmtId="213" formatCode="[&gt;0]General"/>
    <numFmt numFmtId="214" formatCode="#,##0.0000"/>
    <numFmt numFmtId="215" formatCode="#,##0;\(#,##0\);\–;@"/>
    <numFmt numFmtId="216" formatCode="0.0000"/>
    <numFmt numFmtId="217" formatCode="0.0000%"/>
    <numFmt numFmtId="218" formatCode="d\ mmm\ yy"/>
    <numFmt numFmtId="219" formatCode="\+\ 0.0%;\-\ 0.0%"/>
    <numFmt numFmtId="220" formatCode="_-* #,##0.00\ _k_r_-;\-* #,##0.00\ _k_r_-;_-* &quot;-&quot;??\ _k_r_-;_-@_-"/>
    <numFmt numFmtId="221" formatCode="_-* #,##0\ _k_r_-;\-* #,##0\ _k_r_-;_-* &quot;-&quot;\ _k_r_-;_-@_-"/>
    <numFmt numFmtId="222" formatCode="_-* #,##0.00\ &quot;kr&quot;_-;\-* #,##0.00\ &quot;kr&quot;_-;_-* &quot;-&quot;??\ &quot;kr&quot;_-;_-@_-"/>
    <numFmt numFmtId="223" formatCode="_-* #,##0\ &quot;kr&quot;_-;\-* #,##0\ &quot;kr&quot;_-;_-* &quot;-&quot;\ &quot;kr&quot;_-;_-@_-"/>
    <numFmt numFmtId="224" formatCode="_-* ###0_-;\(###0\);_-* &quot;–&quot;_-;_-@_-"/>
    <numFmt numFmtId="225" formatCode="_(* ###0_);_(* \(###0\);_(* &quot;-&quot;_);_(@_)"/>
    <numFmt numFmtId="226" formatCode="#,###.0_);\(#,###.0\);\-_)"/>
    <numFmt numFmtId="227" formatCode="0.0;\(0.0\)"/>
    <numFmt numFmtId="228" formatCode="_-* #,##0.0_-;\-* #,##0.0_-;_-* &quot;-&quot;??_-;_-@_-"/>
  </numFmts>
  <fonts count="209">
    <font>
      <sz val="11"/>
      <color theme="1"/>
      <name val="Calibri"/>
      <family val="2"/>
      <scheme val="minor"/>
    </font>
    <font>
      <sz val="9.5"/>
      <color rgb="FFFF0000"/>
      <name val="Univers LT 45 Light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Helv"/>
      <charset val="204"/>
    </font>
    <font>
      <sz val="10"/>
      <name val="Arial"/>
      <family val="2"/>
    </font>
    <font>
      <sz val="12"/>
      <name val="??"/>
      <charset val="134"/>
    </font>
    <font>
      <sz val="10"/>
      <name val="Arial"/>
      <family val="2"/>
      <charset val="204"/>
    </font>
    <font>
      <sz val="12"/>
      <name val="¡Ps2OcuAe"/>
      <family val="2"/>
    </font>
    <font>
      <sz val="12"/>
      <name val="·s??©???"/>
      <family val="2"/>
      <charset val="204"/>
    </font>
    <font>
      <u/>
      <sz val="12"/>
      <color indexed="12"/>
      <name val="!Ps2OcuAe"/>
      <family val="2"/>
      <charset val="204"/>
    </font>
    <font>
      <u/>
      <sz val="11"/>
      <color indexed="12"/>
      <name val="Times New Roman"/>
      <family val="1"/>
      <charset val="204"/>
    </font>
    <font>
      <u/>
      <sz val="12"/>
      <color indexed="12"/>
      <name val="?Ps2OcuAe"/>
      <family val="2"/>
      <charset val="204"/>
    </font>
    <font>
      <u/>
      <sz val="12"/>
      <color indexed="12"/>
      <name val="!Ps2OcuAe"/>
      <family val="2"/>
    </font>
    <font>
      <u/>
      <sz val="11"/>
      <color indexed="12"/>
      <name val="Times New Roman"/>
      <family val="1"/>
    </font>
    <font>
      <u/>
      <sz val="12"/>
      <color indexed="12"/>
      <name val="¡Ps2OcuAe"/>
      <family val="2"/>
    </font>
    <font>
      <sz val="10"/>
      <name val="Times New Roman"/>
      <family val="1"/>
    </font>
    <font>
      <u/>
      <sz val="10"/>
      <color indexed="20"/>
      <name val="Arial"/>
      <family val="2"/>
    </font>
    <font>
      <u/>
      <sz val="10"/>
      <color indexed="20"/>
      <name val="Arial"/>
      <family val="2"/>
      <charset val="162"/>
    </font>
    <font>
      <sz val="10"/>
      <name val="Helv"/>
      <family val="2"/>
    </font>
    <font>
      <sz val="10"/>
      <name val="Helv"/>
      <family val="2"/>
      <charset val="204"/>
    </font>
    <font>
      <sz val="10"/>
      <name val="Arial"/>
      <family val="2"/>
      <charset val="162"/>
    </font>
    <font>
      <sz val="10"/>
      <name val="Courier"/>
      <family val="3"/>
    </font>
    <font>
      <sz val="12"/>
      <name val="Times New Roman"/>
      <family val="1"/>
    </font>
    <font>
      <sz val="12"/>
      <name val="Times New Roman"/>
      <family val="1"/>
      <charset val="204"/>
    </font>
    <font>
      <sz val="10"/>
      <color indexed="8"/>
      <name val="MS Sans Serif"/>
      <family val="2"/>
    </font>
    <font>
      <u/>
      <sz val="7.5"/>
      <color indexed="12"/>
      <name val="Arial"/>
      <family val="2"/>
    </font>
    <font>
      <u/>
      <sz val="7.5"/>
      <color indexed="12"/>
      <name val="Arial"/>
      <family val="2"/>
      <charset val="162"/>
    </font>
    <font>
      <b/>
      <sz val="10"/>
      <name val="MS Sans Serif"/>
      <family val="2"/>
    </font>
    <font>
      <sz val="11"/>
      <name val="ＭＳ 明朝"/>
      <family val="1"/>
      <charset val="128"/>
    </font>
    <font>
      <sz val="8"/>
      <name val="Helv"/>
    </font>
    <font>
      <sz val="12"/>
      <name val="?Ps2OcuAe"/>
      <family val="2"/>
      <charset val="204"/>
    </font>
    <font>
      <sz val="12"/>
      <name val="·s²Ó©úÅé"/>
      <family val="2"/>
    </font>
    <font>
      <u/>
      <sz val="12"/>
      <color indexed="10"/>
      <name val="·s??©???"/>
      <family val="2"/>
      <charset val="204"/>
    </font>
    <font>
      <u/>
      <sz val="12"/>
      <color indexed="10"/>
      <name val="·s²Ó©úÅé"/>
      <family val="2"/>
    </font>
    <font>
      <u/>
      <sz val="12"/>
      <color indexed="12"/>
      <name val="·s??©???"/>
      <family val="2"/>
      <charset val="204"/>
    </font>
    <font>
      <u/>
      <sz val="12"/>
      <color indexed="12"/>
      <name val="·s²Ó©úÅé"/>
      <family val="2"/>
    </font>
    <font>
      <b/>
      <sz val="10"/>
      <name val="Geneva"/>
    </font>
    <font>
      <sz val="10"/>
      <name val="Geneva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u/>
      <sz val="10"/>
      <name val="Arial"/>
      <family val="2"/>
    </font>
    <font>
      <b/>
      <sz val="14"/>
      <color indexed="9"/>
      <name val="MS Sans Serif"/>
      <family val="2"/>
    </font>
    <font>
      <sz val="9"/>
      <color indexed="9"/>
      <name val="Times New Roman"/>
      <family val="1"/>
    </font>
    <font>
      <sz val="10"/>
      <name val="Tahoma"/>
      <family val="2"/>
    </font>
    <font>
      <b/>
      <sz val="10"/>
      <name val="CG Times (WN)"/>
    </font>
    <font>
      <b/>
      <sz val="18"/>
      <name val="Arial"/>
      <family val="2"/>
    </font>
    <font>
      <b/>
      <sz val="12"/>
      <name val="Arial"/>
      <family val="2"/>
    </font>
    <font>
      <sz val="10"/>
      <name val="Barclays Sans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Barclays Sans"/>
      <family val="2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i/>
      <sz val="10"/>
      <name val="Barclays Sans"/>
      <family val="2"/>
    </font>
    <font>
      <b/>
      <sz val="10"/>
      <name val="Barclays Sans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56"/>
      <name val="Barclays Sans"/>
      <family val="2"/>
    </font>
    <font>
      <b/>
      <sz val="10"/>
      <color indexed="56"/>
      <name val="Arial"/>
      <family val="2"/>
    </font>
    <font>
      <b/>
      <i/>
      <sz val="10"/>
      <color indexed="56"/>
      <name val="Arial"/>
      <family val="2"/>
    </font>
    <font>
      <i/>
      <sz val="10"/>
      <color indexed="56"/>
      <name val="Arial"/>
      <family val="2"/>
    </font>
    <font>
      <sz val="10"/>
      <name val="MS Sans Serif"/>
      <family val="2"/>
    </font>
    <font>
      <sz val="8"/>
      <name val="Tms Rmn"/>
    </font>
    <font>
      <sz val="9"/>
      <name val="Times New Roman"/>
      <family val="1"/>
    </font>
    <font>
      <sz val="10"/>
      <name val="CG Times"/>
    </font>
    <font>
      <sz val="12"/>
      <name val="CG Times"/>
    </font>
    <font>
      <sz val="14"/>
      <name val="CG Times"/>
    </font>
    <font>
      <sz val="10"/>
      <color indexed="10"/>
      <name val="Arial"/>
      <family val="2"/>
    </font>
    <font>
      <b/>
      <sz val="8"/>
      <name val="CorporateSBQ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color indexed="24"/>
      <name val="Arial"/>
      <family val="2"/>
    </font>
    <font>
      <i/>
      <sz val="9"/>
      <name val="Arial"/>
      <family val="2"/>
    </font>
    <font>
      <b/>
      <sz val="24"/>
      <name val="Times New Roman"/>
      <family val="1"/>
    </font>
    <font>
      <b/>
      <sz val="10"/>
      <name val="CG Times"/>
      <family val="1"/>
    </font>
    <font>
      <sz val="10"/>
      <color indexed="8"/>
      <name val="MS Sans Serif"/>
      <family val="2"/>
      <charset val="162"/>
    </font>
    <font>
      <sz val="10"/>
      <name val="Helv"/>
    </font>
    <font>
      <b/>
      <sz val="10"/>
      <name val="MS Sans Serif"/>
      <family val="2"/>
      <charset val="162"/>
    </font>
    <font>
      <sz val="24"/>
      <color indexed="13"/>
      <name val="DUTCH"/>
    </font>
    <font>
      <sz val="8"/>
      <color indexed="18"/>
      <name val="Arial"/>
      <family val="2"/>
    </font>
    <font>
      <sz val="8"/>
      <color indexed="12"/>
      <name val="Arial"/>
      <family val="2"/>
    </font>
    <font>
      <sz val="10"/>
      <name val="Optima"/>
      <family val="2"/>
    </font>
    <font>
      <b/>
      <sz val="14"/>
      <name val="DUTCH"/>
    </font>
    <font>
      <sz val="6"/>
      <name val="AvantGarde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b/>
      <sz val="8.5"/>
      <color indexed="17"/>
      <name val="Arial"/>
      <family val="2"/>
    </font>
    <font>
      <b/>
      <sz val="18"/>
      <name val="Times New Roman"/>
      <family val="1"/>
    </font>
    <font>
      <sz val="7"/>
      <name val="Arial"/>
      <family val="2"/>
    </font>
    <font>
      <sz val="7"/>
      <name val="Arial"/>
      <family val="2"/>
      <charset val="162"/>
    </font>
    <font>
      <b/>
      <sz val="7"/>
      <color indexed="17"/>
      <name val="Arial"/>
      <family val="2"/>
    </font>
    <font>
      <sz val="8.5"/>
      <color indexed="8"/>
      <name val="Arial"/>
      <family val="2"/>
    </font>
    <font>
      <b/>
      <u/>
      <sz val="10"/>
      <name val="Geneva"/>
    </font>
    <font>
      <b/>
      <sz val="12"/>
      <color indexed="8"/>
      <name val="Times New Roman"/>
      <family val="1"/>
    </font>
    <font>
      <sz val="8"/>
      <name val="Helvetica 55 Roman"/>
      <family val="2"/>
    </font>
    <font>
      <sz val="8"/>
      <color indexed="32"/>
      <name val="Times New Roman"/>
      <family val="1"/>
    </font>
    <font>
      <sz val="9"/>
      <color indexed="32"/>
      <name val="Times New Roman"/>
      <family val="1"/>
    </font>
    <font>
      <b/>
      <sz val="8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Candara"/>
      <family val="2"/>
    </font>
    <font>
      <sz val="8"/>
      <color indexed="8"/>
      <name val="Arial"/>
      <family val="2"/>
    </font>
    <font>
      <b/>
      <sz val="8"/>
      <name val="MS Sans Serif"/>
      <family val="2"/>
    </font>
    <font>
      <b/>
      <sz val="10"/>
      <color indexed="8"/>
      <name val="Arial"/>
      <family val="2"/>
    </font>
    <font>
      <b/>
      <i/>
      <sz val="8"/>
      <color indexed="10"/>
      <name val="Helvetica"/>
    </font>
    <font>
      <sz val="8"/>
      <name val="Helvetica"/>
    </font>
    <font>
      <b/>
      <u/>
      <sz val="14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0"/>
      <name val="Tms Rmn"/>
    </font>
    <font>
      <sz val="10"/>
      <name val="Arial CE"/>
      <charset val="238"/>
    </font>
    <font>
      <i/>
      <sz val="10"/>
      <name val="Helv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b/>
      <sz val="14"/>
      <name val="Times New Roman"/>
      <family val="1"/>
    </font>
    <font>
      <b/>
      <sz val="10"/>
      <color indexed="48"/>
      <name val="Arial"/>
      <family val="2"/>
    </font>
    <font>
      <sz val="10"/>
      <name val="Arial Narrow"/>
      <family val="2"/>
    </font>
    <font>
      <sz val="10"/>
      <color indexed="8"/>
      <name val="Times New Roman"/>
      <family val="1"/>
    </font>
    <font>
      <sz val="12"/>
      <name val="Helvetica"/>
    </font>
    <font>
      <b/>
      <sz val="12"/>
      <name val="Helv"/>
    </font>
    <font>
      <sz val="10"/>
      <color indexed="9"/>
      <name val="MS Sans Serif"/>
      <family val="2"/>
    </font>
    <font>
      <i/>
      <sz val="6"/>
      <name val="Helv"/>
    </font>
    <font>
      <b/>
      <sz val="12"/>
      <color indexed="8"/>
      <name val="Arial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Barclays Serif"/>
      <family val="2"/>
    </font>
    <font>
      <sz val="11"/>
      <color indexed="9"/>
      <name val="Arial"/>
      <family val="2"/>
    </font>
    <font>
      <sz val="10"/>
      <color indexed="8"/>
      <name val="Barclays Serif"/>
      <family val="2"/>
    </font>
    <font>
      <i/>
      <sz val="12"/>
      <color indexed="8"/>
      <name val="Arial"/>
      <family val="2"/>
    </font>
    <font>
      <b/>
      <sz val="20"/>
      <name val="Barclays Serif"/>
      <family val="2"/>
    </font>
    <font>
      <sz val="12"/>
      <color indexed="14"/>
      <name val="Arial"/>
      <family val="2"/>
    </font>
    <font>
      <sz val="12"/>
      <name val="Arial"/>
      <family val="2"/>
      <charset val="162"/>
    </font>
    <font>
      <b/>
      <sz val="10"/>
      <color indexed="30"/>
      <name val="Arial"/>
      <family val="2"/>
    </font>
    <font>
      <b/>
      <sz val="6"/>
      <name val="Helv"/>
    </font>
    <font>
      <b/>
      <sz val="9"/>
      <name val="Times New Roman"/>
      <family val="1"/>
    </font>
    <font>
      <sz val="10"/>
      <color indexed="48"/>
      <name val="Arial"/>
      <family val="2"/>
    </font>
    <font>
      <sz val="10"/>
      <color indexed="55"/>
      <name val="Arial"/>
      <family val="2"/>
    </font>
    <font>
      <b/>
      <sz val="8"/>
      <name val="HelveticaNeue Condensed"/>
    </font>
    <font>
      <sz val="8"/>
      <name val="HelveticaNeue LightCond"/>
      <family val="2"/>
    </font>
    <font>
      <b/>
      <sz val="7"/>
      <name val="HelveticaNeue Condensed"/>
      <family val="2"/>
    </font>
    <font>
      <sz val="10"/>
      <color indexed="12"/>
      <name val="MS Sans Serif"/>
      <family val="2"/>
    </font>
    <font>
      <b/>
      <sz val="14"/>
      <name val="Times New Roman"/>
      <family val="1"/>
      <charset val="162"/>
    </font>
    <font>
      <b/>
      <sz val="11"/>
      <name val="Times New Roman"/>
      <family val="1"/>
    </font>
    <font>
      <b/>
      <sz val="8.5"/>
      <color indexed="8"/>
      <name val="Arial"/>
      <family val="2"/>
    </font>
    <font>
      <b/>
      <sz val="9"/>
      <name val="Arial"/>
      <family val="2"/>
    </font>
    <font>
      <b/>
      <sz val="10"/>
      <color indexed="8"/>
      <name val="MS Sans Serif"/>
      <family val="2"/>
    </font>
    <font>
      <b/>
      <sz val="8"/>
      <name val="Helv"/>
    </font>
    <font>
      <u/>
      <sz val="10"/>
      <name val="CG Times (WN)"/>
    </font>
    <font>
      <sz val="10"/>
      <name val="Univers"/>
      <family val="2"/>
    </font>
    <font>
      <sz val="12"/>
      <name val="Univers"/>
      <family val="2"/>
    </font>
    <font>
      <sz val="14"/>
      <name val="Univers"/>
      <family val="2"/>
    </font>
    <font>
      <sz val="8"/>
      <color indexed="8"/>
      <name val="Wingdings"/>
      <charset val="2"/>
    </font>
    <font>
      <sz val="10"/>
      <color indexed="9"/>
      <name val="CG Times (WN)"/>
    </font>
    <font>
      <b/>
      <sz val="10"/>
      <name val="Times New Roman"/>
      <family val="1"/>
    </font>
    <font>
      <sz val="12"/>
      <name val="新細明體"/>
      <charset val="136"/>
    </font>
    <font>
      <u/>
      <sz val="9"/>
      <color indexed="12"/>
      <name val="Arial"/>
      <family val="2"/>
    </font>
    <font>
      <sz val="11.5"/>
      <color rgb="FFFF0000"/>
      <name val="Univers LT 45 Light"/>
    </font>
    <font>
      <sz val="9.5"/>
      <color rgb="FFFF0000"/>
      <name val="Times New Roman"/>
      <family val="1"/>
    </font>
    <font>
      <b/>
      <sz val="9.5"/>
      <color theme="1"/>
      <name val="Times New Roman"/>
      <family val="1"/>
    </font>
    <font>
      <sz val="9.5"/>
      <color theme="1"/>
      <name val="Times New Roman"/>
      <family val="1"/>
    </font>
    <font>
      <b/>
      <sz val="12"/>
      <color theme="1"/>
      <name val="Univers LT 45 Light"/>
    </font>
    <font>
      <b/>
      <sz val="11.5"/>
      <color rgb="FFFF0000"/>
      <name val="Univers LT 45 Light"/>
    </font>
    <font>
      <b/>
      <sz val="9.5"/>
      <color rgb="FFFF0000"/>
      <name val="Univers LT 45 Light"/>
    </font>
    <font>
      <sz val="11"/>
      <color theme="1"/>
      <name val="Times New Roman"/>
      <family val="1"/>
    </font>
    <font>
      <b/>
      <sz val="14"/>
      <color theme="1"/>
      <name val="Univers LT 45 Light"/>
    </font>
    <font>
      <b/>
      <sz val="11"/>
      <color theme="1"/>
      <name val="Calibri"/>
      <family val="2"/>
      <scheme val="minor"/>
    </font>
    <font>
      <sz val="11"/>
      <color theme="1"/>
      <name val="Univers LT 55"/>
    </font>
    <font>
      <sz val="10"/>
      <name val="Univers"/>
    </font>
    <font>
      <sz val="12"/>
      <name val="Univers"/>
    </font>
    <font>
      <sz val="14"/>
      <name val="Univers"/>
    </font>
    <font>
      <b/>
      <sz val="14"/>
      <color rgb="FFDB0011"/>
      <name val="Univers LT 45 Light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color rgb="FFDB0011"/>
      <name val="Univers LT 45 Light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DB0011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rgb="FFDB0011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>
        <fgColor indexed="1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mediumGray">
        <fgColor indexed="22"/>
        <bgColor indexed="32"/>
      </patternFill>
    </fill>
    <fill>
      <patternFill patternType="solid">
        <fgColor indexed="44"/>
        <bgColor indexed="64"/>
      </patternFill>
    </fill>
    <fill>
      <patternFill patternType="lightGray">
        <fgColor indexed="14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darkGray">
        <fgColor indexed="9"/>
        <bgColor indexed="43"/>
      </patternFill>
    </fill>
    <fill>
      <patternFill patternType="solid">
        <fgColor indexed="50"/>
        <bgColor indexed="64"/>
      </patternFill>
    </fill>
    <fill>
      <patternFill patternType="solid">
        <fgColor indexed="12"/>
        <bgColor indexed="12"/>
      </patternFill>
    </fill>
    <fill>
      <patternFill patternType="lightGray">
        <fgColor indexed="12"/>
        <bgColor indexed="9"/>
      </patternFill>
    </fill>
    <fill>
      <patternFill patternType="solid">
        <fgColor indexed="13"/>
        <bgColor indexed="13"/>
      </patternFill>
    </fill>
    <fill>
      <patternFill patternType="mediumGray">
        <fgColor indexed="9"/>
        <bgColor indexed="22"/>
      </patternFill>
    </fill>
    <fill>
      <patternFill patternType="solid">
        <fgColor indexed="22"/>
        <bgColor indexed="13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11"/>
        <bgColor indexed="9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51"/>
        <bgColor indexed="47"/>
      </patternFill>
    </fill>
    <fill>
      <patternFill patternType="lightGray">
        <fgColor indexed="22"/>
        <bgColor indexed="9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mediumGray">
        <fgColor indexed="9"/>
        <bgColor indexed="13"/>
      </patternFill>
    </fill>
    <fill>
      <patternFill patternType="solid">
        <fgColor indexed="21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Dot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835">
    <xf numFmtId="0" fontId="0" fillId="0" borderId="0"/>
    <xf numFmtId="167" fontId="2" fillId="0" borderId="0" applyFont="0" applyFill="0" applyBorder="0" applyAlignment="0" applyProtection="0"/>
    <xf numFmtId="0" fontId="4" fillId="0" borderId="0" applyNumberFormat="0" applyFont="0" applyBorder="0" applyAlignment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6" fillId="0" borderId="0" applyFont="0" applyFill="0" applyBorder="0" applyAlignment="0" applyProtection="0"/>
    <xf numFmtId="0" fontId="7" fillId="0" borderId="0"/>
    <xf numFmtId="165" fontId="8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10" fillId="0" borderId="0" applyNumberFormat="0" applyFill="0" applyBorder="0" applyAlignment="0" applyProtection="0">
      <protection locked="0"/>
    </xf>
    <xf numFmtId="0" fontId="11" fillId="0" borderId="0" applyNumberFormat="0" applyFill="0" applyBorder="0" applyAlignment="0" applyProtection="0">
      <protection locked="0"/>
    </xf>
    <xf numFmtId="0" fontId="10" fillId="0" borderId="0" applyNumberFormat="0" applyFill="0" applyBorder="0" applyAlignment="0" applyProtection="0">
      <protection locked="0"/>
    </xf>
    <xf numFmtId="0" fontId="12" fillId="0" borderId="0" applyNumberFormat="0" applyFill="0" applyBorder="0" applyAlignment="0" applyProtection="0">
      <protection locked="0"/>
    </xf>
    <xf numFmtId="0" fontId="10" fillId="0" borderId="0" applyNumberFormat="0" applyFill="0" applyBorder="0" applyAlignment="0" applyProtection="0">
      <protection locked="0"/>
    </xf>
    <xf numFmtId="0" fontId="13" fillId="0" borderId="0" applyNumberFormat="0" applyFill="0" applyBorder="0" applyAlignment="0" applyProtection="0">
      <protection locked="0"/>
    </xf>
    <xf numFmtId="0" fontId="14" fillId="0" borderId="0" applyNumberFormat="0" applyFill="0" applyBorder="0" applyAlignment="0" applyProtection="0">
      <protection locked="0"/>
    </xf>
    <xf numFmtId="0" fontId="13" fillId="0" borderId="0" applyNumberFormat="0" applyFill="0" applyBorder="0" applyAlignment="0" applyProtection="0">
      <protection locked="0"/>
    </xf>
    <xf numFmtId="0" fontId="13" fillId="0" borderId="0" applyNumberFormat="0" applyFill="0" applyBorder="0" applyAlignment="0" applyProtection="0">
      <protection locked="0"/>
    </xf>
    <xf numFmtId="0" fontId="15" fillId="0" borderId="0" applyNumberFormat="0" applyFill="0" applyBorder="0" applyAlignment="0" applyProtection="0">
      <protection locked="0"/>
    </xf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/>
    <xf numFmtId="0" fontId="19" fillId="0" borderId="0"/>
    <xf numFmtId="0" fontId="2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" fillId="0" borderId="0"/>
    <xf numFmtId="0" fontId="5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1" fillId="0" borderId="0"/>
    <xf numFmtId="0" fontId="2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2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3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21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23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>
      <alignment horizontal="left" wrapText="1"/>
    </xf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>
      <alignment horizontal="left" wrapText="1"/>
    </xf>
    <xf numFmtId="0" fontId="19" fillId="0" borderId="0"/>
    <xf numFmtId="0" fontId="4" fillId="0" borderId="0" applyNumberFormat="0" applyFont="0" applyBorder="0" applyAlignment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 applyNumberFormat="0" applyFill="0" applyBorder="0" applyAlignment="0" applyProtection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 applyNumberFormat="0" applyFont="0" applyBorder="0" applyAlignment="0"/>
    <xf numFmtId="0" fontId="5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>
      <alignment horizontal="left" wrapText="1"/>
    </xf>
    <xf numFmtId="0" fontId="5" fillId="0" borderId="0"/>
    <xf numFmtId="0" fontId="5" fillId="0" borderId="0"/>
    <xf numFmtId="0" fontId="4" fillId="0" borderId="0" applyNumberFormat="0" applyFont="0" applyBorder="0" applyAlignment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9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22" fillId="0" borderId="0">
      <alignment vertical="center"/>
    </xf>
    <xf numFmtId="0" fontId="22" fillId="0" borderId="0">
      <alignment vertical="center"/>
    </xf>
    <xf numFmtId="0" fontId="5" fillId="0" borderId="0">
      <alignment horizontal="left" wrapText="1"/>
    </xf>
    <xf numFmtId="0" fontId="5" fillId="0" borderId="0">
      <alignment horizontal="left" wrapText="1"/>
    </xf>
    <xf numFmtId="0" fontId="4" fillId="0" borderId="0" applyNumberFormat="0" applyFont="0" applyBorder="0" applyAlignment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19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19" fillId="0" borderId="0"/>
    <xf numFmtId="0" fontId="5" fillId="0" borderId="0">
      <alignment horizontal="left" wrapText="1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4" fillId="0" borderId="0" applyNumberFormat="0" applyFont="0" applyBorder="0" applyAlignment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19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4" fillId="0" borderId="0" applyNumberFormat="0" applyFont="0" applyBorder="0" applyAlignment="0"/>
    <xf numFmtId="0" fontId="22" fillId="0" borderId="0">
      <alignment vertical="center"/>
    </xf>
    <xf numFmtId="0" fontId="22" fillId="0" borderId="0">
      <alignment vertical="center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1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0" fillId="0" borderId="0"/>
    <xf numFmtId="0" fontId="21" fillId="0" borderId="0"/>
    <xf numFmtId="0" fontId="5" fillId="0" borderId="0">
      <alignment vertical="top"/>
    </xf>
    <xf numFmtId="0" fontId="5" fillId="0" borderId="0">
      <alignment vertical="top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5" fillId="0" borderId="0">
      <alignment horizontal="left" wrapText="1"/>
    </xf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21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21" fillId="0" borderId="0"/>
    <xf numFmtId="0" fontId="5" fillId="0" borderId="0"/>
    <xf numFmtId="0" fontId="5" fillId="0" borderId="0"/>
    <xf numFmtId="0" fontId="31" fillId="0" borderId="0"/>
    <xf numFmtId="0" fontId="8" fillId="0" borderId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3" fillId="0" borderId="0" applyNumberFormat="0" applyFill="0" applyBorder="0" applyAlignment="0" applyProtection="0">
      <protection locked="0"/>
    </xf>
    <xf numFmtId="0" fontId="34" fillId="0" borderId="0" applyNumberFormat="0" applyFill="0" applyBorder="0" applyAlignment="0" applyProtection="0">
      <protection locked="0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35" fillId="0" borderId="0" applyNumberFormat="0" applyFill="0" applyBorder="0" applyAlignment="0" applyProtection="0">
      <protection locked="0"/>
    </xf>
    <xf numFmtId="0" fontId="36" fillId="0" borderId="0" applyNumberFormat="0" applyFill="0" applyBorder="0" applyAlignment="0" applyProtection="0">
      <protection locked="0"/>
    </xf>
    <xf numFmtId="15" fontId="37" fillId="0" borderId="0"/>
    <xf numFmtId="0" fontId="38" fillId="0" borderId="0"/>
    <xf numFmtId="175" fontId="16" fillId="0" borderId="0" applyFill="0" applyBorder="0" applyAlignment="0"/>
    <xf numFmtId="0" fontId="5" fillId="0" borderId="0" applyNumberFormat="0" applyFont="0" applyFill="0" applyBorder="0" applyAlignment="0"/>
    <xf numFmtId="0" fontId="5" fillId="0" borderId="0" applyNumberFormat="0" applyFont="0" applyFill="0" applyBorder="0" applyAlignment="0"/>
    <xf numFmtId="173" fontId="8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9" fillId="3" borderId="0" applyNumberFormat="0" applyFont="0" applyBorder="0" applyAlignment="0">
      <alignment horizontal="right"/>
    </xf>
    <xf numFmtId="176" fontId="40" fillId="3" borderId="8" applyFont="0">
      <alignment horizontal="right"/>
    </xf>
    <xf numFmtId="170" fontId="5" fillId="4" borderId="9"/>
    <xf numFmtId="170" fontId="5" fillId="4" borderId="9"/>
    <xf numFmtId="0" fontId="41" fillId="0" borderId="0" applyNumberFormat="0" applyFill="0" applyBorder="0" applyAlignment="0" applyProtection="0"/>
    <xf numFmtId="175" fontId="42" fillId="0" borderId="0" applyFill="0" applyBorder="0" applyAlignment="0"/>
    <xf numFmtId="177" fontId="25" fillId="0" borderId="0"/>
    <xf numFmtId="1" fontId="43" fillId="0" borderId="0" applyFill="0" applyBorder="0" applyProtection="0"/>
    <xf numFmtId="0" fontId="5" fillId="5" borderId="0" applyNumberFormat="0" applyFont="0" applyAlignment="0"/>
    <xf numFmtId="0" fontId="5" fillId="5" borderId="0" applyNumberFormat="0" applyFont="0" applyAlignment="0"/>
    <xf numFmtId="0" fontId="44" fillId="6" borderId="10">
      <alignment horizontal="left"/>
    </xf>
    <xf numFmtId="0" fontId="45" fillId="0" borderId="0" applyNumberFormat="0" applyFill="0" applyBorder="0" applyAlignment="0"/>
    <xf numFmtId="0" fontId="46" fillId="7" borderId="0">
      <alignment horizontal="center"/>
    </xf>
    <xf numFmtId="5" fontId="28" fillId="0" borderId="11" applyAlignment="0" applyProtection="0"/>
    <xf numFmtId="9" fontId="47" fillId="0" borderId="0">
      <alignment horizontal="right"/>
    </xf>
    <xf numFmtId="1" fontId="47" fillId="0" borderId="0">
      <protection locked="0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41" fillId="8" borderId="0" applyNumberFormat="0" applyFont="0" applyBorder="0" applyAlignment="0" applyProtection="0"/>
    <xf numFmtId="9" fontId="5" fillId="0" borderId="0"/>
    <xf numFmtId="9" fontId="5" fillId="0" borderId="0"/>
    <xf numFmtId="3" fontId="50" fillId="0" borderId="0"/>
    <xf numFmtId="3" fontId="5" fillId="0" borderId="12"/>
    <xf numFmtId="3" fontId="5" fillId="0" borderId="12"/>
    <xf numFmtId="3" fontId="51" fillId="0" borderId="13"/>
    <xf numFmtId="3" fontId="52" fillId="0" borderId="0"/>
    <xf numFmtId="3" fontId="53" fillId="0" borderId="0"/>
    <xf numFmtId="3" fontId="54" fillId="0" borderId="0"/>
    <xf numFmtId="3" fontId="55" fillId="0" borderId="0"/>
    <xf numFmtId="3" fontId="56" fillId="0" borderId="0"/>
    <xf numFmtId="3" fontId="50" fillId="9" borderId="11"/>
    <xf numFmtId="3" fontId="57" fillId="9" borderId="14"/>
    <xf numFmtId="3" fontId="58" fillId="9" borderId="15" applyBorder="0"/>
    <xf numFmtId="3" fontId="59" fillId="9" borderId="15" applyBorder="0"/>
    <xf numFmtId="3" fontId="51" fillId="9" borderId="0" applyBorder="0"/>
    <xf numFmtId="3" fontId="60" fillId="0" borderId="0"/>
    <xf numFmtId="3" fontId="61" fillId="0" borderId="0"/>
    <xf numFmtId="3" fontId="62" fillId="0" borderId="0"/>
    <xf numFmtId="3" fontId="63" fillId="0" borderId="0"/>
    <xf numFmtId="4" fontId="5" fillId="0" borderId="0"/>
    <xf numFmtId="4" fontId="5" fillId="0" borderId="0"/>
    <xf numFmtId="4" fontId="50" fillId="9" borderId="16" applyBorder="0"/>
    <xf numFmtId="9" fontId="5" fillId="0" borderId="0"/>
    <xf numFmtId="9" fontId="5" fillId="0" borderId="0"/>
    <xf numFmtId="0" fontId="64" fillId="0" borderId="0"/>
    <xf numFmtId="37" fontId="65" fillId="0" borderId="0" applyFont="0" applyBorder="0">
      <alignment horizontal="right"/>
    </xf>
    <xf numFmtId="39" fontId="66" fillId="0" borderId="0">
      <alignment horizontal="right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78" fontId="65" fillId="0" borderId="0" applyFont="0" applyBorder="0">
      <alignment horizontal="right"/>
    </xf>
    <xf numFmtId="3" fontId="70" fillId="10" borderId="14" applyFont="0" applyFill="0" applyProtection="0">
      <alignment horizontal="right"/>
    </xf>
    <xf numFmtId="0" fontId="71" fillId="0" borderId="0">
      <alignment horizontal="right"/>
    </xf>
    <xf numFmtId="0" fontId="52" fillId="0" borderId="17" applyNumberFormat="0" applyFill="0" applyBorder="0" applyProtection="0">
      <alignment wrapText="1"/>
    </xf>
    <xf numFmtId="179" fontId="72" fillId="0" borderId="3" applyFill="0" applyBorder="0" applyAlignment="0" applyProtection="0">
      <alignment horizontal="centerContinuous"/>
    </xf>
    <xf numFmtId="0" fontId="73" fillId="11" borderId="0">
      <alignment horizontal="left"/>
    </xf>
    <xf numFmtId="0" fontId="74" fillId="11" borderId="0">
      <alignment horizontal="right"/>
    </xf>
    <xf numFmtId="0" fontId="75" fillId="12" borderId="0">
      <alignment horizontal="center"/>
    </xf>
    <xf numFmtId="0" fontId="74" fillId="11" borderId="0">
      <alignment horizontal="right"/>
    </xf>
    <xf numFmtId="0" fontId="76" fillId="12" borderId="0">
      <alignment horizontal="left"/>
    </xf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75" fontId="16" fillId="0" borderId="0" applyFont="0" applyFill="0" applyBorder="0" applyAlignment="0" applyProtection="0"/>
    <xf numFmtId="40" fontId="6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77" fillId="0" borderId="0" applyFont="0" applyFill="0" applyBorder="0" applyAlignment="0" applyProtection="0"/>
    <xf numFmtId="0" fontId="78" fillId="9" borderId="0" applyNumberFormat="0" applyFill="0" applyBorder="0" applyAlignment="0"/>
    <xf numFmtId="0" fontId="79" fillId="0" borderId="0" applyNumberFormat="0" applyFill="0" applyBorder="0">
      <alignment horizontal="right"/>
    </xf>
    <xf numFmtId="0" fontId="5" fillId="0" borderId="0" applyFont="0" applyFill="0" applyBorder="0" applyAlignment="0" applyProtection="0"/>
    <xf numFmtId="181" fontId="80" fillId="0" borderId="18" applyBorder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64" fillId="13" borderId="19" applyNumberFormat="0" applyFont="0" applyBorder="0" applyAlignment="0" applyProtection="0">
      <alignment horizontal="centerContinuous"/>
    </xf>
    <xf numFmtId="37" fontId="58" fillId="0" borderId="20" applyAlignment="0">
      <protection locked="0"/>
    </xf>
    <xf numFmtId="10" fontId="58" fillId="0" borderId="20" applyAlignment="0">
      <protection locked="0"/>
    </xf>
    <xf numFmtId="37" fontId="58" fillId="0" borderId="20" applyAlignment="0">
      <protection locked="0"/>
    </xf>
    <xf numFmtId="0" fontId="5" fillId="14" borderId="15" applyNumberFormat="0" applyBorder="0">
      <alignment horizontal="left"/>
    </xf>
    <xf numFmtId="0" fontId="5" fillId="14" borderId="15" applyNumberFormat="0" applyBorder="0">
      <alignment horizontal="left"/>
    </xf>
    <xf numFmtId="0" fontId="77" fillId="0" borderId="0" applyFont="0" applyFill="0" applyBorder="0" applyAlignment="0" applyProtection="0"/>
    <xf numFmtId="14" fontId="16" fillId="0" borderId="0"/>
    <xf numFmtId="184" fontId="5" fillId="0" borderId="5"/>
    <xf numFmtId="184" fontId="5" fillId="0" borderId="5"/>
    <xf numFmtId="0" fontId="64" fillId="0" borderId="0"/>
    <xf numFmtId="0" fontId="22" fillId="0" borderId="0"/>
    <xf numFmtId="41" fontId="81" fillId="0" borderId="0" applyFont="0" applyFill="0" applyBorder="0" applyAlignment="0" applyProtection="0"/>
    <xf numFmtId="4" fontId="82" fillId="0" borderId="0" applyFont="0" applyFill="0" applyBorder="0" applyAlignment="0" applyProtection="0"/>
    <xf numFmtId="185" fontId="83" fillId="0" borderId="0"/>
    <xf numFmtId="186" fontId="66" fillId="0" borderId="0" applyFont="0" applyFill="0" applyBorder="0" applyAlignment="0" applyProtection="0">
      <alignment horizontal="right"/>
    </xf>
    <xf numFmtId="0" fontId="5" fillId="15" borderId="8" applyNumberFormat="0" applyFont="0" applyAlignment="0" applyProtection="0"/>
    <xf numFmtId="0" fontId="5" fillId="15" borderId="8" applyNumberFormat="0" applyFont="0" applyAlignment="0" applyProtection="0"/>
    <xf numFmtId="0" fontId="22" fillId="0" borderId="21"/>
    <xf numFmtId="0" fontId="22" fillId="0" borderId="21"/>
    <xf numFmtId="0" fontId="84" fillId="16" borderId="0"/>
    <xf numFmtId="3" fontId="85" fillId="0" borderId="0" applyNumberFormat="0" applyBorder="0">
      <protection locked="0"/>
    </xf>
    <xf numFmtId="0" fontId="58" fillId="0" borderId="0"/>
    <xf numFmtId="0" fontId="86" fillId="0" borderId="0" applyNumberFormat="0">
      <alignment vertical="top" wrapText="1"/>
      <protection locked="0"/>
    </xf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41" fillId="17" borderId="11" applyNumberFormat="0" applyFont="0" applyBorder="0" applyAlignment="0" applyProtection="0">
      <alignment horizontal="right"/>
    </xf>
    <xf numFmtId="37" fontId="64" fillId="0" borderId="0">
      <alignment horizontal="right"/>
    </xf>
    <xf numFmtId="190" fontId="5" fillId="0" borderId="0" applyFill="0" applyBorder="0" applyAlignment="0" applyProtection="0"/>
    <xf numFmtId="190" fontId="5" fillId="0" borderId="0" applyFill="0" applyBorder="0" applyAlignment="0" applyProtection="0"/>
    <xf numFmtId="2" fontId="5" fillId="0" borderId="0" applyFill="0" applyBorder="0" applyAlignment="0" applyProtection="0"/>
    <xf numFmtId="2" fontId="5" fillId="0" borderId="0" applyFill="0" applyBorder="0" applyAlignment="0" applyProtection="0"/>
    <xf numFmtId="2" fontId="77" fillId="0" borderId="0" applyFont="0" applyFill="0" applyBorder="0" applyAlignment="0" applyProtection="0"/>
    <xf numFmtId="0" fontId="87" fillId="9" borderId="0">
      <alignment horizontal="left"/>
    </xf>
    <xf numFmtId="0" fontId="42" fillId="0" borderId="0" applyFill="0" applyBorder="0" applyProtection="0">
      <alignment horizontal="left"/>
    </xf>
    <xf numFmtId="1" fontId="41" fillId="0" borderId="0" applyNumberFormat="0" applyBorder="0" applyAlignment="0" applyProtection="0"/>
    <xf numFmtId="0" fontId="88" fillId="0" borderId="22"/>
    <xf numFmtId="0" fontId="88" fillId="0" borderId="21"/>
    <xf numFmtId="0" fontId="88" fillId="18" borderId="21"/>
    <xf numFmtId="3" fontId="89" fillId="0" borderId="0"/>
    <xf numFmtId="191" fontId="90" fillId="0" borderId="0" applyNumberFormat="0" applyBorder="0"/>
    <xf numFmtId="3" fontId="91" fillId="0" borderId="23" applyNumberFormat="0" applyBorder="0"/>
    <xf numFmtId="191" fontId="90" fillId="0" borderId="0" applyNumberFormat="0" applyBorder="0"/>
    <xf numFmtId="3" fontId="91" fillId="0" borderId="23" applyNumberFormat="0" applyBorder="0"/>
    <xf numFmtId="0" fontId="92" fillId="0" borderId="0" applyNumberFormat="0"/>
    <xf numFmtId="192" fontId="5" fillId="0" borderId="0" applyNumberFormat="0" applyFont="0" applyBorder="0" applyAlignment="0"/>
    <xf numFmtId="192" fontId="5" fillId="0" borderId="0" applyNumberFormat="0" applyFont="0" applyBorder="0" applyAlignment="0"/>
    <xf numFmtId="193" fontId="93" fillId="0" borderId="0">
      <alignment vertical="center"/>
    </xf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70" fontId="94" fillId="0" borderId="0">
      <alignment horizontal="center"/>
    </xf>
    <xf numFmtId="0" fontId="64" fillId="0" borderId="0">
      <alignment horizontal="center"/>
    </xf>
    <xf numFmtId="38" fontId="41" fillId="9" borderId="0" applyNumberFormat="0" applyBorder="0" applyAlignment="0" applyProtection="0"/>
    <xf numFmtId="0" fontId="5" fillId="9" borderId="14" applyNumberFormat="0" applyFont="0" applyBorder="0" applyAlignment="0" applyProtection="0">
      <alignment horizontal="center"/>
    </xf>
    <xf numFmtId="49" fontId="95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6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6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7" fillId="0" borderId="0">
      <alignment horizontal="right"/>
    </xf>
    <xf numFmtId="193" fontId="98" fillId="0" borderId="0">
      <alignment vertical="center"/>
    </xf>
    <xf numFmtId="0" fontId="99" fillId="0" borderId="0"/>
    <xf numFmtId="0" fontId="28" fillId="19" borderId="16" applyNumberFormat="0" applyFont="0" applyBorder="0" applyAlignment="0">
      <alignment horizontal="centerContinuous"/>
    </xf>
    <xf numFmtId="0" fontId="5" fillId="20" borderId="0" applyNumberFormat="0" applyFont="0" applyBorder="0" applyAlignment="0"/>
    <xf numFmtId="0" fontId="5" fillId="20" borderId="0" applyNumberFormat="0" applyFont="0" applyBorder="0" applyAlignment="0"/>
    <xf numFmtId="0" fontId="42" fillId="0" borderId="0" applyAlignment="0" applyProtection="0">
      <alignment horizontal="left"/>
      <protection locked="0"/>
    </xf>
    <xf numFmtId="0" fontId="49" fillId="0" borderId="0"/>
    <xf numFmtId="38" fontId="100" fillId="0" borderId="0" applyFill="0" applyBorder="0">
      <alignment horizontal="left"/>
    </xf>
    <xf numFmtId="195" fontId="41" fillId="0" borderId="0" applyFont="0"/>
    <xf numFmtId="3" fontId="5" fillId="21" borderId="14" applyFont="0" applyProtection="0">
      <alignment horizontal="right"/>
    </xf>
    <xf numFmtId="10" fontId="5" fillId="21" borderId="14" applyFont="0" applyProtection="0">
      <alignment horizontal="right"/>
    </xf>
    <xf numFmtId="9" fontId="5" fillId="21" borderId="14" applyFont="0" applyProtection="0">
      <alignment horizontal="right"/>
    </xf>
    <xf numFmtId="0" fontId="5" fillId="21" borderId="16" applyNumberFormat="0" applyFont="0" applyBorder="0" applyAlignment="0" applyProtection="0">
      <alignment horizontal="left"/>
    </xf>
    <xf numFmtId="0" fontId="101" fillId="0" borderId="24">
      <alignment horizontal="left" indent="1"/>
    </xf>
    <xf numFmtId="10" fontId="41" fillId="22" borderId="14" applyNumberFormat="0" applyBorder="0" applyAlignment="0" applyProtection="0"/>
    <xf numFmtId="37" fontId="102" fillId="23" borderId="0" applyBorder="0" applyAlignment="0">
      <protection locked="0"/>
    </xf>
    <xf numFmtId="0" fontId="64" fillId="24" borderId="0" applyNumberFormat="0" applyFont="0" applyBorder="0" applyAlignment="0" applyProtection="0"/>
    <xf numFmtId="14" fontId="102" fillId="23" borderId="14" applyBorder="0" applyAlignment="0">
      <alignment horizontal="center"/>
      <protection locked="0"/>
    </xf>
    <xf numFmtId="37" fontId="103" fillId="23" borderId="0" applyBorder="0" applyAlignment="0">
      <alignment horizontal="left"/>
      <protection locked="0"/>
    </xf>
    <xf numFmtId="2" fontId="102" fillId="23" borderId="0" applyBorder="0" applyAlignment="0">
      <protection locked="0"/>
    </xf>
    <xf numFmtId="9" fontId="50" fillId="0" borderId="25">
      <protection locked="0"/>
    </xf>
    <xf numFmtId="10" fontId="50" fillId="0" borderId="25">
      <protection locked="0"/>
    </xf>
    <xf numFmtId="3" fontId="50" fillId="0" borderId="25">
      <protection locked="0"/>
    </xf>
    <xf numFmtId="3" fontId="5" fillId="0" borderId="26"/>
    <xf numFmtId="3" fontId="5" fillId="0" borderId="26"/>
    <xf numFmtId="3" fontId="51" fillId="0" borderId="26"/>
    <xf numFmtId="3" fontId="58" fillId="0" borderId="25">
      <protection locked="0"/>
    </xf>
    <xf numFmtId="3" fontId="59" fillId="0" borderId="25">
      <protection locked="0"/>
    </xf>
    <xf numFmtId="3" fontId="55" fillId="0" borderId="25">
      <protection locked="0"/>
    </xf>
    <xf numFmtId="3" fontId="51" fillId="0" borderId="25">
      <protection locked="0"/>
    </xf>
    <xf numFmtId="170" fontId="50" fillId="0" borderId="25">
      <protection locked="0"/>
    </xf>
    <xf numFmtId="170" fontId="5" fillId="0" borderId="26">
      <protection locked="0"/>
    </xf>
    <xf numFmtId="170" fontId="5" fillId="0" borderId="26">
      <protection locked="0"/>
    </xf>
    <xf numFmtId="170" fontId="5" fillId="25" borderId="26">
      <protection locked="0"/>
    </xf>
    <xf numFmtId="170" fontId="5" fillId="25" borderId="26">
      <protection locked="0"/>
    </xf>
    <xf numFmtId="170" fontId="50" fillId="25" borderId="25">
      <protection locked="0"/>
    </xf>
    <xf numFmtId="17" fontId="50" fillId="0" borderId="25">
      <protection locked="0"/>
    </xf>
    <xf numFmtId="37" fontId="104" fillId="5" borderId="0"/>
    <xf numFmtId="3" fontId="5" fillId="26" borderId="14" applyFont="0">
      <alignment horizontal="right"/>
      <protection locked="0"/>
    </xf>
    <xf numFmtId="37" fontId="49" fillId="5" borderId="0"/>
    <xf numFmtId="196" fontId="5" fillId="26" borderId="14" applyFont="0">
      <alignment horizontal="right"/>
      <protection locked="0"/>
    </xf>
    <xf numFmtId="168" fontId="5" fillId="27" borderId="0">
      <protection locked="0"/>
    </xf>
    <xf numFmtId="168" fontId="5" fillId="27" borderId="0">
      <protection locked="0"/>
    </xf>
    <xf numFmtId="10" fontId="5" fillId="26" borderId="14" applyFont="0">
      <alignment horizontal="right"/>
      <protection locked="0"/>
    </xf>
    <xf numFmtId="10" fontId="5" fillId="27" borderId="0">
      <protection locked="0"/>
    </xf>
    <xf numFmtId="10" fontId="5" fillId="27" borderId="0">
      <protection locked="0"/>
    </xf>
    <xf numFmtId="9" fontId="5" fillId="26" borderId="4" applyFont="0">
      <alignment horizontal="right"/>
      <protection locked="0"/>
    </xf>
    <xf numFmtId="0" fontId="5" fillId="26" borderId="14" applyFont="0">
      <alignment horizontal="center" wrapText="1"/>
      <protection locked="0"/>
    </xf>
    <xf numFmtId="49" fontId="5" fillId="26" borderId="14" applyFont="0" applyAlignment="0">
      <protection locked="0"/>
    </xf>
    <xf numFmtId="197" fontId="5" fillId="0" borderId="0" applyFont="0" applyFill="0" applyBorder="0" applyAlignment="0" applyProtection="0"/>
    <xf numFmtId="38" fontId="105" fillId="0" borderId="0"/>
    <xf numFmtId="38" fontId="106" fillId="0" borderId="0"/>
    <xf numFmtId="38" fontId="107" fillId="0" borderId="0"/>
    <xf numFmtId="38" fontId="108" fillId="0" borderId="0"/>
    <xf numFmtId="0" fontId="109" fillId="0" borderId="0"/>
    <xf numFmtId="0" fontId="109" fillId="0" borderId="0"/>
    <xf numFmtId="0" fontId="110" fillId="0" borderId="0"/>
    <xf numFmtId="0" fontId="5" fillId="0" borderId="0"/>
    <xf numFmtId="0" fontId="5" fillId="0" borderId="0"/>
    <xf numFmtId="0" fontId="5" fillId="0" borderId="0">
      <alignment horizontal="left" indent="1"/>
    </xf>
    <xf numFmtId="0" fontId="5" fillId="0" borderId="0">
      <alignment horizontal="left" indent="1"/>
    </xf>
    <xf numFmtId="0" fontId="5" fillId="0" borderId="0">
      <alignment vertical="center"/>
    </xf>
    <xf numFmtId="0" fontId="5" fillId="0" borderId="0">
      <alignment vertical="center"/>
    </xf>
    <xf numFmtId="38" fontId="111" fillId="5" borderId="17" applyNumberFormat="0" applyBorder="0" applyAlignment="0">
      <alignment horizontal="right"/>
    </xf>
    <xf numFmtId="0" fontId="112" fillId="0" borderId="0" applyNumberFormat="0" applyFill="0" applyBorder="0">
      <alignment horizontal="right"/>
    </xf>
    <xf numFmtId="38" fontId="111" fillId="5" borderId="17" applyNumberFormat="0" applyBorder="0" applyAlignment="0">
      <alignment horizontal="right"/>
    </xf>
    <xf numFmtId="1" fontId="30" fillId="0" borderId="8" applyNumberFormat="0" applyFont="0" applyFill="0" applyBorder="0" applyAlignment="0">
      <alignment horizontal="center"/>
      <protection locked="0"/>
    </xf>
    <xf numFmtId="0" fontId="73" fillId="11" borderId="0">
      <alignment horizontal="left"/>
    </xf>
    <xf numFmtId="0" fontId="113" fillId="12" borderId="0">
      <alignment horizontal="left"/>
    </xf>
    <xf numFmtId="0" fontId="41" fillId="9" borderId="7">
      <alignment horizontal="center"/>
    </xf>
    <xf numFmtId="0" fontId="42" fillId="0" borderId="0" applyNumberFormat="0" applyFont="0" applyBorder="0" applyAlignment="0"/>
    <xf numFmtId="0" fontId="46" fillId="27" borderId="0">
      <alignment horizontal="center"/>
    </xf>
    <xf numFmtId="0" fontId="46" fillId="4" borderId="0">
      <alignment horizontal="center"/>
    </xf>
    <xf numFmtId="0" fontId="46" fillId="21" borderId="0">
      <alignment horizontal="center"/>
    </xf>
    <xf numFmtId="0" fontId="46" fillId="28" borderId="0">
      <alignment horizontal="center"/>
    </xf>
    <xf numFmtId="0" fontId="28" fillId="0" borderId="0">
      <alignment horizontal="left"/>
    </xf>
    <xf numFmtId="0" fontId="114" fillId="0" borderId="27" applyNumberFormat="0" applyFill="0" applyAlignment="0" applyProtection="0"/>
    <xf numFmtId="0" fontId="115" fillId="0" borderId="0" applyNumberFormat="0" applyAlignment="0" applyProtection="0"/>
    <xf numFmtId="0" fontId="28" fillId="0" borderId="0">
      <alignment horizontal="left"/>
    </xf>
    <xf numFmtId="171" fontId="116" fillId="0" borderId="0">
      <alignment horizontal="left" wrapText="1"/>
    </xf>
    <xf numFmtId="0" fontId="117" fillId="0" borderId="0"/>
    <xf numFmtId="39" fontId="111" fillId="0" borderId="0" applyNumberFormat="0" applyFill="0">
      <alignment vertical="top"/>
    </xf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99" fontId="16" fillId="0" borderId="23" applyFill="0" applyBorder="0" applyAlignment="0" applyProtection="0"/>
    <xf numFmtId="200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7" fontId="5" fillId="0" borderId="0" applyFill="0" applyBorder="0" applyAlignment="0" applyProtection="0"/>
    <xf numFmtId="7" fontId="5" fillId="0" borderId="0" applyFill="0" applyBorder="0" applyAlignment="0" applyProtection="0"/>
    <xf numFmtId="5" fontId="5" fillId="0" borderId="0" applyFill="0" applyBorder="0" applyAlignment="0" applyProtection="0"/>
    <xf numFmtId="5" fontId="5" fillId="0" borderId="0" applyFill="0" applyBorder="0" applyAlignment="0" applyProtection="0"/>
    <xf numFmtId="0" fontId="118" fillId="29" borderId="0"/>
    <xf numFmtId="37" fontId="112" fillId="0" borderId="0" applyNumberFormat="0" applyFont="0" applyBorder="0" applyAlignment="0">
      <alignment horizontal="center"/>
    </xf>
    <xf numFmtId="181" fontId="119" fillId="0" borderId="0"/>
    <xf numFmtId="0" fontId="92" fillId="0" borderId="0"/>
    <xf numFmtId="203" fontId="5" fillId="0" borderId="0"/>
    <xf numFmtId="203" fontId="5" fillId="0" borderId="0"/>
    <xf numFmtId="204" fontId="65" fillId="0" borderId="0"/>
    <xf numFmtId="204" fontId="65" fillId="0" borderId="0"/>
    <xf numFmtId="204" fontId="65" fillId="0" borderId="0"/>
    <xf numFmtId="204" fontId="65" fillId="0" borderId="0"/>
    <xf numFmtId="204" fontId="65" fillId="0" borderId="0"/>
    <xf numFmtId="204" fontId="65" fillId="0" borderId="0"/>
    <xf numFmtId="204" fontId="65" fillId="0" borderId="0"/>
    <xf numFmtId="0" fontId="5" fillId="0" borderId="0"/>
    <xf numFmtId="0" fontId="5" fillId="0" borderId="0"/>
    <xf numFmtId="2" fontId="64" fillId="0" borderId="0" applyBorder="0" applyProtection="0"/>
    <xf numFmtId="205" fontId="5" fillId="0" borderId="0"/>
    <xf numFmtId="205" fontId="5" fillId="0" borderId="0">
      <alignment horizontal="right"/>
    </xf>
    <xf numFmtId="204" fontId="22" fillId="0" borderId="0">
      <alignment wrapText="1"/>
    </xf>
    <xf numFmtId="0" fontId="120" fillId="0" borderId="0"/>
    <xf numFmtId="0" fontId="5" fillId="4" borderId="8" applyNumberFormat="0" applyFont="0" applyAlignment="0" applyProtection="0"/>
    <xf numFmtId="0" fontId="5" fillId="4" borderId="8" applyNumberFormat="0" applyFont="0" applyAlignment="0" applyProtection="0"/>
    <xf numFmtId="16" fontId="5" fillId="0" borderId="0" applyNumberFormat="0" applyFont="0" applyBorder="0" applyAlignment="0" applyProtection="0"/>
    <xf numFmtId="16" fontId="5" fillId="0" borderId="0" applyNumberFormat="0" applyFont="0" applyBorder="0" applyAlignment="0" applyProtection="0"/>
    <xf numFmtId="0" fontId="121" fillId="0" borderId="5"/>
    <xf numFmtId="206" fontId="30" fillId="0" borderId="0"/>
    <xf numFmtId="0" fontId="5" fillId="13" borderId="23" applyNumberFormat="0" applyBorder="0" applyProtection="0">
      <alignment horizontal="center"/>
    </xf>
    <xf numFmtId="0" fontId="5" fillId="13" borderId="23" applyNumberFormat="0" applyBorder="0" applyProtection="0">
      <alignment horizontal="center"/>
    </xf>
    <xf numFmtId="3" fontId="5" fillId="4" borderId="14">
      <alignment horizontal="right"/>
      <protection locked="0"/>
    </xf>
    <xf numFmtId="10" fontId="5" fillId="4" borderId="14" applyFont="0">
      <alignment horizontal="right"/>
      <protection locked="0"/>
    </xf>
    <xf numFmtId="207" fontId="122" fillId="12" borderId="0">
      <alignment horizontal="right"/>
    </xf>
    <xf numFmtId="0" fontId="123" fillId="30" borderId="0">
      <alignment horizontal="center"/>
    </xf>
    <xf numFmtId="0" fontId="73" fillId="31" borderId="0"/>
    <xf numFmtId="0" fontId="124" fillId="12" borderId="0" applyBorder="0">
      <alignment horizontal="centerContinuous"/>
    </xf>
    <xf numFmtId="0" fontId="125" fillId="31" borderId="0" applyBorder="0">
      <alignment horizontal="centerContinuous"/>
    </xf>
    <xf numFmtId="37" fontId="58" fillId="0" borderId="2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0" fontId="5" fillId="0" borderId="0"/>
    <xf numFmtId="0" fontId="5" fillId="0" borderId="0"/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0" fontId="126" fillId="0" borderId="0" applyNumberFormat="0" applyFill="0" applyBorder="0">
      <alignment horizontal="left"/>
    </xf>
    <xf numFmtId="0" fontId="127" fillId="0" borderId="0"/>
    <xf numFmtId="49" fontId="128" fillId="4" borderId="14">
      <alignment horizontal="center"/>
    </xf>
    <xf numFmtId="10" fontId="129" fillId="0" borderId="0" applyFont="0" applyFill="0" applyBorder="0" applyAlignment="0"/>
    <xf numFmtId="178" fontId="5" fillId="0" borderId="6" applyFont="0" applyFill="0" applyBorder="0" applyAlignment="0" applyProtection="0"/>
    <xf numFmtId="178" fontId="5" fillId="0" borderId="6" applyFont="0" applyFill="0" applyBorder="0" applyAlignment="0" applyProtection="0"/>
    <xf numFmtId="208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protection locked="0"/>
    </xf>
    <xf numFmtId="0" fontId="43" fillId="0" borderId="0">
      <protection locked="0"/>
    </xf>
    <xf numFmtId="0" fontId="5" fillId="0" borderId="0">
      <protection locked="0"/>
    </xf>
    <xf numFmtId="0" fontId="52" fillId="0" borderId="0">
      <protection locked="0"/>
    </xf>
    <xf numFmtId="10" fontId="5" fillId="0" borderId="0" applyFill="0" applyBorder="0" applyAlignment="0" applyProtection="0"/>
    <xf numFmtId="10" fontId="5" fillId="0" borderId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0" fontId="130" fillId="0" borderId="0"/>
    <xf numFmtId="37" fontId="58" fillId="0" borderId="0">
      <protection locked="0"/>
    </xf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28" fillId="0" borderId="1">
      <alignment horizontal="center"/>
    </xf>
    <xf numFmtId="3" fontId="64" fillId="0" borderId="0" applyFont="0" applyFill="0" applyBorder="0" applyAlignment="0" applyProtection="0"/>
    <xf numFmtId="0" fontId="64" fillId="32" borderId="0" applyNumberFormat="0" applyFont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0" fontId="46" fillId="33" borderId="0">
      <alignment horizontal="center"/>
    </xf>
    <xf numFmtId="2" fontId="5" fillId="0" borderId="0" applyFill="0" applyBorder="0" applyProtection="0">
      <alignment horizontal="right"/>
      <protection locked="0"/>
    </xf>
    <xf numFmtId="2" fontId="5" fillId="0" borderId="0" applyFill="0" applyBorder="0" applyProtection="0">
      <alignment horizontal="right"/>
      <protection locked="0"/>
    </xf>
    <xf numFmtId="38" fontId="131" fillId="0" borderId="0"/>
    <xf numFmtId="0" fontId="132" fillId="34" borderId="5">
      <alignment horizontal="center"/>
    </xf>
    <xf numFmtId="210" fontId="133" fillId="0" borderId="0" applyBorder="0" applyAlignment="0"/>
    <xf numFmtId="37" fontId="64" fillId="0" borderId="0" applyFont="0" applyFill="0" applyBorder="0" applyAlignment="0" applyProtection="0"/>
    <xf numFmtId="0" fontId="113" fillId="35" borderId="0">
      <alignment horizontal="center"/>
    </xf>
    <xf numFmtId="49" fontId="134" fillId="12" borderId="0">
      <alignment horizontal="center"/>
    </xf>
    <xf numFmtId="0" fontId="22" fillId="0" borderId="0"/>
    <xf numFmtId="3" fontId="135" fillId="0" borderId="0" applyNumberFormat="0" applyBorder="0">
      <protection locked="0"/>
    </xf>
    <xf numFmtId="40" fontId="136" fillId="0" borderId="0" applyNumberFormat="0" applyBorder="0">
      <protection locked="0"/>
    </xf>
    <xf numFmtId="0" fontId="137" fillId="0" borderId="0" applyNumberFormat="0" applyBorder="0">
      <protection locked="0"/>
    </xf>
    <xf numFmtId="40" fontId="136" fillId="0" borderId="0" applyNumberFormat="0" applyBorder="0">
      <protection locked="0"/>
    </xf>
    <xf numFmtId="3" fontId="135" fillId="0" borderId="0" applyNumberFormat="0" applyBorder="0">
      <protection locked="0"/>
    </xf>
    <xf numFmtId="0" fontId="135" fillId="0" borderId="0" applyNumberFormat="0"/>
    <xf numFmtId="14" fontId="138" fillId="0" borderId="28" applyNumberFormat="0">
      <alignment vertical="top"/>
    </xf>
    <xf numFmtId="0" fontId="139" fillId="0" borderId="0" applyNumberFormat="0" applyBorder="0">
      <alignment vertical="top" wrapText="1"/>
    </xf>
    <xf numFmtId="196" fontId="64" fillId="34" borderId="6" applyNumberFormat="0" applyFont="0" applyBorder="0" applyAlignment="0" applyProtection="0">
      <alignment horizontal="center"/>
    </xf>
    <xf numFmtId="0" fontId="5" fillId="0" borderId="0"/>
    <xf numFmtId="0" fontId="5" fillId="0" borderId="0"/>
    <xf numFmtId="0" fontId="49" fillId="0" borderId="0" applyNumberFormat="0" applyFill="0" applyBorder="0" applyProtection="0">
      <alignment horizontal="left" vertical="center"/>
    </xf>
    <xf numFmtId="0" fontId="74" fillId="11" borderId="0">
      <alignment horizontal="center"/>
    </xf>
    <xf numFmtId="0" fontId="74" fillId="11" borderId="0">
      <alignment horizontal="centerContinuous"/>
    </xf>
    <xf numFmtId="0" fontId="111" fillId="12" borderId="0">
      <alignment horizontal="left"/>
    </xf>
    <xf numFmtId="49" fontId="111" fillId="12" borderId="0">
      <alignment horizontal="center"/>
    </xf>
    <xf numFmtId="0" fontId="73" fillId="11" borderId="0">
      <alignment horizontal="left"/>
    </xf>
    <xf numFmtId="49" fontId="111" fillId="12" borderId="0">
      <alignment horizontal="left"/>
    </xf>
    <xf numFmtId="0" fontId="73" fillId="11" borderId="0">
      <alignment horizontal="centerContinuous"/>
    </xf>
    <xf numFmtId="0" fontId="73" fillId="11" borderId="0">
      <alignment horizontal="right"/>
    </xf>
    <xf numFmtId="49" fontId="113" fillId="12" borderId="0">
      <alignment horizontal="left"/>
    </xf>
    <xf numFmtId="0" fontId="74" fillId="11" borderId="0">
      <alignment horizontal="right"/>
    </xf>
    <xf numFmtId="0" fontId="46" fillId="36" borderId="0">
      <alignment horizontal="center"/>
    </xf>
    <xf numFmtId="0" fontId="5" fillId="37" borderId="0" applyNumberFormat="0" applyFont="0" applyAlignment="0" applyProtection="0"/>
    <xf numFmtId="0" fontId="5" fillId="37" borderId="0" applyNumberFormat="0" applyFont="0" applyAlignment="0" applyProtection="0"/>
    <xf numFmtId="0" fontId="118" fillId="38" borderId="14"/>
    <xf numFmtId="0" fontId="111" fillId="39" borderId="0">
      <alignment horizontal="center"/>
    </xf>
    <xf numFmtId="0" fontId="86" fillId="39" borderId="0">
      <alignment horizontal="center"/>
    </xf>
    <xf numFmtId="4" fontId="134" fillId="40" borderId="29" applyNumberFormat="0" applyProtection="0">
      <alignment vertical="center"/>
    </xf>
    <xf numFmtId="4" fontId="140" fillId="40" borderId="29" applyNumberFormat="0" applyProtection="0">
      <alignment vertical="center"/>
    </xf>
    <xf numFmtId="4" fontId="141" fillId="40" borderId="29" applyNumberFormat="0" applyProtection="0">
      <alignment horizontal="left" vertical="center"/>
    </xf>
    <xf numFmtId="0" fontId="113" fillId="40" borderId="29" applyNumberFormat="0" applyProtection="0">
      <alignment horizontal="left" vertical="top" indent="1"/>
    </xf>
    <xf numFmtId="4" fontId="142" fillId="0" borderId="0" applyNumberFormat="0" applyProtection="0">
      <alignment horizontal="left" vertical="center"/>
    </xf>
    <xf numFmtId="4" fontId="143" fillId="41" borderId="30" applyNumberFormat="0" applyProtection="0">
      <alignment vertical="center"/>
    </xf>
    <xf numFmtId="4" fontId="141" fillId="41" borderId="29" applyNumberFormat="0" applyProtection="0">
      <alignment horizontal="right" vertical="center"/>
    </xf>
    <xf numFmtId="4" fontId="141" fillId="42" borderId="29" applyNumberFormat="0" applyProtection="0">
      <alignment horizontal="right" vertical="center"/>
    </xf>
    <xf numFmtId="4" fontId="141" fillId="43" borderId="29" applyNumberFormat="0" applyProtection="0">
      <alignment horizontal="right" vertical="center"/>
    </xf>
    <xf numFmtId="4" fontId="3" fillId="21" borderId="30" applyNumberFormat="0" applyProtection="0">
      <alignment vertical="center"/>
    </xf>
    <xf numFmtId="4" fontId="141" fillId="4" borderId="29" applyNumberFormat="0" applyProtection="0">
      <alignment horizontal="right" vertical="center"/>
    </xf>
    <xf numFmtId="4" fontId="141" fillId="44" borderId="29" applyNumberFormat="0" applyProtection="0">
      <alignment horizontal="right" vertical="center"/>
    </xf>
    <xf numFmtId="4" fontId="141" fillId="9" borderId="29" applyNumberFormat="0" applyProtection="0">
      <alignment horizontal="right" vertical="center"/>
    </xf>
    <xf numFmtId="4" fontId="143" fillId="45" borderId="30" applyNumberFormat="0" applyProtection="0">
      <alignment vertical="center"/>
    </xf>
    <xf numFmtId="4" fontId="141" fillId="15" borderId="29" applyNumberFormat="0" applyProtection="0">
      <alignment horizontal="right" vertical="center"/>
    </xf>
    <xf numFmtId="4" fontId="141" fillId="38" borderId="29" applyNumberFormat="0" applyProtection="0">
      <alignment horizontal="right" vertical="center"/>
    </xf>
    <xf numFmtId="4" fontId="141" fillId="45" borderId="29" applyNumberFormat="0" applyProtection="0">
      <alignment horizontal="right" vertical="center"/>
    </xf>
    <xf numFmtId="4" fontId="5" fillId="41" borderId="30" applyNumberFormat="0" applyProtection="0">
      <alignment vertical="center"/>
    </xf>
    <xf numFmtId="4" fontId="5" fillId="41" borderId="30" applyNumberFormat="0" applyProtection="0">
      <alignment vertical="center"/>
    </xf>
    <xf numFmtId="4" fontId="142" fillId="0" borderId="0" applyNumberFormat="0" applyProtection="0">
      <alignment horizontal="left" vertical="center"/>
    </xf>
    <xf numFmtId="4" fontId="142" fillId="0" borderId="0" applyNumberFormat="0" applyProtection="0">
      <alignment horizontal="left" vertical="center"/>
    </xf>
    <xf numFmtId="4" fontId="134" fillId="46" borderId="0" applyNumberFormat="0" applyProtection="0">
      <alignment horizontal="left" vertical="center"/>
    </xf>
    <xf numFmtId="4" fontId="141" fillId="0" borderId="29" applyNumberFormat="0" applyProtection="0">
      <alignment horizontal="right" vertical="center"/>
    </xf>
    <xf numFmtId="4" fontId="5" fillId="10" borderId="30" applyNumberFormat="0" applyProtection="0">
      <alignment horizontal="left" vertical="center" indent="1"/>
    </xf>
    <xf numFmtId="4" fontId="5" fillId="10" borderId="30" applyNumberFormat="0" applyProtection="0">
      <alignment horizontal="left" vertical="center" indent="1"/>
    </xf>
    <xf numFmtId="4" fontId="144" fillId="0" borderId="0" applyNumberFormat="0" applyProtection="0">
      <alignment horizontal="left" vertical="center"/>
    </xf>
    <xf numFmtId="4" fontId="144" fillId="0" borderId="0" applyNumberFormat="0" applyProtection="0">
      <alignment horizontal="left" vertical="center"/>
    </xf>
    <xf numFmtId="0" fontId="5" fillId="46" borderId="29" applyNumberFormat="0" applyProtection="0">
      <alignment horizontal="left" vertical="center" indent="1"/>
    </xf>
    <xf numFmtId="0" fontId="5" fillId="46" borderId="29" applyNumberFormat="0" applyProtection="0">
      <alignment horizontal="left" vertical="center" indent="1"/>
    </xf>
    <xf numFmtId="0" fontId="5" fillId="46" borderId="29" applyNumberFormat="0" applyProtection="0">
      <alignment horizontal="left" vertical="top" indent="1"/>
    </xf>
    <xf numFmtId="0" fontId="5" fillId="46" borderId="29" applyNumberFormat="0" applyProtection="0">
      <alignment horizontal="left" vertical="top" indent="1"/>
    </xf>
    <xf numFmtId="0" fontId="5" fillId="47" borderId="29" applyNumberFormat="0" applyProtection="0">
      <alignment horizontal="left" vertical="center" indent="1"/>
    </xf>
    <xf numFmtId="0" fontId="5" fillId="47" borderId="29" applyNumberFormat="0" applyProtection="0">
      <alignment horizontal="left" vertical="center" indent="1"/>
    </xf>
    <xf numFmtId="0" fontId="5" fillId="47" borderId="29" applyNumberFormat="0" applyProtection="0">
      <alignment horizontal="left" vertical="top" indent="1"/>
    </xf>
    <xf numFmtId="0" fontId="5" fillId="47" borderId="29" applyNumberFormat="0" applyProtection="0">
      <alignment horizontal="left" vertical="top" indent="1"/>
    </xf>
    <xf numFmtId="0" fontId="5" fillId="7" borderId="29" applyNumberFormat="0" applyProtection="0">
      <alignment horizontal="left" vertical="center" indent="1"/>
    </xf>
    <xf numFmtId="0" fontId="5" fillId="7" borderId="29" applyNumberFormat="0" applyProtection="0">
      <alignment horizontal="left" vertical="center" indent="1"/>
    </xf>
    <xf numFmtId="0" fontId="5" fillId="7" borderId="29" applyNumberFormat="0" applyProtection="0">
      <alignment horizontal="left" vertical="top" indent="1"/>
    </xf>
    <xf numFmtId="0" fontId="5" fillId="7" borderId="29" applyNumberFormat="0" applyProtection="0">
      <alignment horizontal="left" vertical="top" indent="1"/>
    </xf>
    <xf numFmtId="0" fontId="5" fillId="27" borderId="29" applyNumberFormat="0" applyProtection="0">
      <alignment horizontal="left" vertical="center" indent="1"/>
    </xf>
    <xf numFmtId="0" fontId="5" fillId="27" borderId="29" applyNumberFormat="0" applyProtection="0">
      <alignment horizontal="left" vertical="center" indent="1"/>
    </xf>
    <xf numFmtId="0" fontId="5" fillId="27" borderId="29" applyNumberFormat="0" applyProtection="0">
      <alignment horizontal="left" vertical="top" indent="1"/>
    </xf>
    <xf numFmtId="0" fontId="5" fillId="27" borderId="29" applyNumberFormat="0" applyProtection="0">
      <alignment horizontal="left" vertical="top" indent="1"/>
    </xf>
    <xf numFmtId="4" fontId="141" fillId="27" borderId="29" applyNumberFormat="0" applyProtection="0">
      <alignment vertical="center"/>
    </xf>
    <xf numFmtId="4" fontId="145" fillId="27" borderId="29" applyNumberFormat="0" applyProtection="0">
      <alignment vertical="center"/>
    </xf>
    <xf numFmtId="4" fontId="134" fillId="7" borderId="31" applyNumberFormat="0" applyProtection="0">
      <alignment horizontal="left" vertical="center"/>
    </xf>
    <xf numFmtId="0" fontId="122" fillId="22" borderId="29" applyNumberFormat="0" applyProtection="0">
      <alignment horizontal="left" vertical="top" indent="1"/>
    </xf>
    <xf numFmtId="4" fontId="141" fillId="0" borderId="29" applyNumberFormat="0" applyProtection="0">
      <alignment horizontal="right" vertical="center"/>
    </xf>
    <xf numFmtId="4" fontId="145" fillId="27" borderId="29" applyNumberFormat="0" applyProtection="0">
      <alignment horizontal="right" vertical="center"/>
    </xf>
    <xf numFmtId="4" fontId="134" fillId="0" borderId="29" applyNumberFormat="0" applyProtection="0">
      <alignment horizontal="left" vertical="center"/>
    </xf>
    <xf numFmtId="0" fontId="122" fillId="47" borderId="29" applyNumberFormat="0" applyProtection="0">
      <alignment horizontal="left" vertical="top" indent="1"/>
    </xf>
    <xf numFmtId="4" fontId="5" fillId="10" borderId="30" applyNumberFormat="0" applyProtection="0">
      <alignment vertical="center"/>
    </xf>
    <xf numFmtId="4" fontId="5" fillId="10" borderId="30" applyNumberFormat="0" applyProtection="0">
      <alignment vertical="center"/>
    </xf>
    <xf numFmtId="4" fontId="5" fillId="10" borderId="30" applyNumberFormat="0" applyProtection="0">
      <alignment vertical="center"/>
    </xf>
    <xf numFmtId="4" fontId="5" fillId="10" borderId="30" applyNumberFormat="0" applyProtection="0">
      <alignment vertical="center"/>
    </xf>
    <xf numFmtId="4" fontId="5" fillId="22" borderId="30" applyNumberFormat="0" applyProtection="0">
      <alignment horizontal="left" vertical="center" indent="1"/>
    </xf>
    <xf numFmtId="4" fontId="5" fillId="22" borderId="30" applyNumberFormat="0" applyProtection="0">
      <alignment horizontal="left" vertical="center" indent="1"/>
    </xf>
    <xf numFmtId="4" fontId="146" fillId="0" borderId="0" applyNumberFormat="0" applyProtection="0">
      <alignment horizontal="left" vertical="center"/>
    </xf>
    <xf numFmtId="4" fontId="147" fillId="27" borderId="29" applyNumberFormat="0" applyProtection="0">
      <alignment horizontal="right" vertical="center"/>
    </xf>
    <xf numFmtId="0" fontId="64" fillId="0" borderId="0"/>
    <xf numFmtId="0" fontId="148" fillId="0" borderId="0"/>
    <xf numFmtId="0" fontId="73" fillId="48" borderId="0"/>
    <xf numFmtId="0" fontId="122" fillId="22" borderId="0" applyNumberFormat="0" applyBorder="0" applyAlignment="0" applyProtection="0"/>
    <xf numFmtId="0" fontId="122" fillId="22" borderId="0"/>
    <xf numFmtId="0" fontId="118" fillId="9" borderId="0"/>
    <xf numFmtId="0" fontId="149" fillId="49" borderId="0" applyNumberFormat="0" applyBorder="0" applyAlignment="0" applyProtection="0"/>
    <xf numFmtId="0" fontId="70" fillId="27" borderId="0" applyNumberFormat="0" applyBorder="0" applyAlignment="0" applyProtection="0"/>
    <xf numFmtId="1" fontId="130" fillId="50" borderId="0" applyNumberFormat="0" applyFont="0" applyBorder="0" applyAlignment="0">
      <alignment horizontal="left"/>
    </xf>
    <xf numFmtId="211" fontId="5" fillId="10" borderId="14">
      <alignment horizontal="center"/>
    </xf>
    <xf numFmtId="3" fontId="5" fillId="10" borderId="14" applyFont="0">
      <alignment horizontal="right"/>
    </xf>
    <xf numFmtId="212" fontId="5" fillId="10" borderId="14" applyFont="0">
      <alignment horizontal="right"/>
    </xf>
    <xf numFmtId="196" fontId="5" fillId="10" borderId="14" applyFont="0">
      <alignment horizontal="right"/>
    </xf>
    <xf numFmtId="10" fontId="5" fillId="10" borderId="14" applyFont="0">
      <alignment horizontal="right"/>
    </xf>
    <xf numFmtId="9" fontId="5" fillId="10" borderId="14" applyFont="0">
      <alignment horizontal="right"/>
    </xf>
    <xf numFmtId="213" fontId="5" fillId="10" borderId="14" applyFont="0">
      <alignment horizontal="center" wrapText="1"/>
    </xf>
    <xf numFmtId="214" fontId="150" fillId="0" borderId="0"/>
    <xf numFmtId="38" fontId="151" fillId="0" borderId="0"/>
    <xf numFmtId="0" fontId="152" fillId="0" borderId="0">
      <alignment horizontal="center"/>
    </xf>
    <xf numFmtId="0" fontId="82" fillId="0" borderId="0"/>
    <xf numFmtId="0" fontId="153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15" fontId="154" fillId="0" borderId="0" applyNumberFormat="0" applyFill="0" applyBorder="0" applyAlignment="0" applyProtection="0">
      <alignment horizontal="right" vertical="center" wrapText="1"/>
    </xf>
    <xf numFmtId="0" fontId="155" fillId="0" borderId="0" applyNumberFormat="0" applyFill="0" applyBorder="0" applyAlignment="0" applyProtection="0"/>
    <xf numFmtId="0" fontId="156" fillId="0" borderId="0" applyNumberFormat="0" applyFill="0" applyBorder="0" applyAlignment="0" applyProtection="0">
      <protection locked="0"/>
    </xf>
    <xf numFmtId="0" fontId="151" fillId="0" borderId="11" applyNumberFormat="0" applyFill="0" applyProtection="0">
      <alignment horizontal="right"/>
    </xf>
    <xf numFmtId="0" fontId="47" fillId="0" borderId="0">
      <alignment horizontal="left"/>
    </xf>
    <xf numFmtId="171" fontId="49" fillId="0" borderId="0"/>
    <xf numFmtId="1" fontId="5" fillId="51" borderId="14" applyFont="0">
      <alignment horizontal="right"/>
    </xf>
    <xf numFmtId="216" fontId="5" fillId="51" borderId="14" applyFont="0"/>
    <xf numFmtId="9" fontId="5" fillId="51" borderId="14" applyFont="0">
      <alignment horizontal="right"/>
    </xf>
    <xf numFmtId="217" fontId="5" fillId="51" borderId="14" applyFont="0">
      <alignment horizontal="right"/>
    </xf>
    <xf numFmtId="10" fontId="5" fillId="51" borderId="14" applyFont="0">
      <alignment horizontal="right"/>
    </xf>
    <xf numFmtId="0" fontId="5" fillId="51" borderId="14" applyFont="0">
      <alignment horizontal="center" wrapText="1"/>
    </xf>
    <xf numFmtId="49" fontId="5" fillId="51" borderId="14" applyFont="0"/>
    <xf numFmtId="216" fontId="5" fillId="52" borderId="14" applyFont="0"/>
    <xf numFmtId="9" fontId="5" fillId="52" borderId="14" applyFont="0">
      <alignment horizontal="right"/>
    </xf>
    <xf numFmtId="216" fontId="5" fillId="42" borderId="14" applyFont="0">
      <alignment horizontal="right"/>
    </xf>
    <xf numFmtId="1" fontId="5" fillId="42" borderId="14" applyFont="0">
      <alignment horizontal="right"/>
    </xf>
    <xf numFmtId="10" fontId="5" fillId="42" borderId="14" applyFont="0">
      <alignment horizontal="right"/>
    </xf>
    <xf numFmtId="9" fontId="5" fillId="42" borderId="14" applyFont="0">
      <alignment horizontal="right"/>
    </xf>
    <xf numFmtId="217" fontId="5" fillId="42" borderId="14" applyFont="0">
      <alignment horizontal="right"/>
    </xf>
    <xf numFmtId="10" fontId="5" fillId="42" borderId="32" applyFont="0">
      <alignment horizontal="right"/>
    </xf>
    <xf numFmtId="0" fontId="5" fillId="42" borderId="14" applyFont="0">
      <alignment horizontal="center" wrapText="1"/>
      <protection locked="0"/>
    </xf>
    <xf numFmtId="49" fontId="5" fillId="42" borderId="14" applyFont="0"/>
    <xf numFmtId="15" fontId="157" fillId="0" borderId="0">
      <alignment horizontal="center"/>
    </xf>
    <xf numFmtId="0" fontId="158" fillId="0" borderId="0"/>
    <xf numFmtId="0" fontId="5" fillId="0" borderId="0"/>
    <xf numFmtId="0" fontId="5" fillId="0" borderId="0"/>
    <xf numFmtId="0" fontId="151" fillId="0" borderId="7" applyNumberFormat="0" applyProtection="0">
      <alignment horizontal="right"/>
    </xf>
    <xf numFmtId="0" fontId="5" fillId="0" borderId="0"/>
    <xf numFmtId="0" fontId="5" fillId="0" borderId="0"/>
    <xf numFmtId="0" fontId="159" fillId="0" borderId="3" applyNumberFormat="0" applyFill="0" applyProtection="0"/>
    <xf numFmtId="0" fontId="104" fillId="0" borderId="0" applyBorder="0" applyProtection="0">
      <alignment horizontal="left"/>
    </xf>
    <xf numFmtId="0" fontId="160" fillId="0" borderId="0">
      <alignment vertical="center"/>
    </xf>
    <xf numFmtId="0" fontId="93" fillId="0" borderId="0">
      <alignment vertical="center"/>
    </xf>
    <xf numFmtId="0" fontId="160" fillId="0" borderId="0">
      <alignment vertical="center"/>
    </xf>
    <xf numFmtId="0" fontId="98" fillId="0" borderId="0">
      <alignment vertical="center"/>
    </xf>
    <xf numFmtId="0" fontId="161" fillId="0" borderId="0" applyFill="0" applyBorder="0" applyProtection="0">
      <alignment horizontal="left"/>
    </xf>
    <xf numFmtId="0" fontId="41" fillId="0" borderId="17" applyFill="0" applyBorder="0" applyProtection="0">
      <alignment horizontal="left" vertical="top"/>
    </xf>
    <xf numFmtId="0" fontId="162" fillId="0" borderId="5" applyNumberFormat="0" applyFont="0" applyAlignment="0">
      <alignment horizontal="center" vertical="center" wrapText="1"/>
    </xf>
    <xf numFmtId="49" fontId="23" fillId="0" borderId="3">
      <alignment horizontal="left" vertical="top" wrapText="1"/>
    </xf>
    <xf numFmtId="0" fontId="162" fillId="40" borderId="6">
      <alignment horizontal="center" vertical="center" wrapText="1"/>
    </xf>
    <xf numFmtId="0" fontId="5" fillId="53" borderId="0" applyNumberFormat="0">
      <alignment horizontal="left"/>
    </xf>
    <xf numFmtId="0" fontId="5" fillId="54" borderId="0" applyNumberFormat="0" applyBorder="0">
      <alignment horizontal="centerContinuous"/>
    </xf>
    <xf numFmtId="0" fontId="5" fillId="54" borderId="0" applyNumberFormat="0" applyBorder="0">
      <alignment horizontal="centerContinuous"/>
    </xf>
    <xf numFmtId="0" fontId="28" fillId="0" borderId="3">
      <alignment horizontal="center"/>
    </xf>
    <xf numFmtId="218" fontId="151" fillId="0" borderId="3">
      <alignment horizontal="centerContinuous"/>
    </xf>
    <xf numFmtId="38" fontId="131" fillId="0" borderId="0"/>
    <xf numFmtId="175" fontId="40" fillId="0" borderId="0" applyFill="0" applyBorder="0"/>
    <xf numFmtId="38" fontId="163" fillId="55" borderId="14"/>
    <xf numFmtId="0" fontId="113" fillId="56" borderId="33" applyProtection="0">
      <alignment horizontal="left"/>
    </xf>
    <xf numFmtId="0" fontId="64" fillId="0" borderId="0">
      <alignment horizontal="center"/>
    </xf>
    <xf numFmtId="0" fontId="5" fillId="0" borderId="0"/>
    <xf numFmtId="0" fontId="5" fillId="0" borderId="0"/>
    <xf numFmtId="165" fontId="122" fillId="0" borderId="0" applyFont="0" applyFill="0" applyBorder="0" applyAlignment="0" applyProtection="0"/>
    <xf numFmtId="0" fontId="164" fillId="0" borderId="0">
      <alignment horizontal="right"/>
    </xf>
    <xf numFmtId="0" fontId="108" fillId="0" borderId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196" fontId="115" fillId="0" borderId="0">
      <protection locked="0"/>
    </xf>
    <xf numFmtId="0" fontId="168" fillId="12" borderId="0">
      <alignment horizontal="center"/>
    </xf>
    <xf numFmtId="42" fontId="122" fillId="0" borderId="0" applyFont="0" applyFill="0" applyBorder="0" applyAlignment="0" applyProtection="0"/>
    <xf numFmtId="44" fontId="5" fillId="0" borderId="0" applyFont="0" applyFill="0" applyBorder="0" applyAlignment="0" applyProtection="0"/>
    <xf numFmtId="219" fontId="119" fillId="0" borderId="34" applyFont="0" applyFill="0" applyBorder="0" applyAlignment="0" applyProtection="0">
      <alignment horizontal="left"/>
    </xf>
    <xf numFmtId="42" fontId="81" fillId="0" borderId="0" applyFont="0" applyFill="0" applyBorder="0" applyAlignment="0" applyProtection="0"/>
    <xf numFmtId="8" fontId="82" fillId="0" borderId="0" applyFont="0" applyFill="0" applyBorder="0" applyAlignment="0" applyProtection="0"/>
    <xf numFmtId="1" fontId="169" fillId="0" borderId="0">
      <protection locked="0"/>
    </xf>
    <xf numFmtId="1" fontId="170" fillId="0" borderId="8" applyFill="0" applyProtection="0">
      <alignment horizontal="right"/>
    </xf>
    <xf numFmtId="0" fontId="46" fillId="40" borderId="0">
      <alignment horizontal="center"/>
    </xf>
    <xf numFmtId="0" fontId="64" fillId="0" borderId="0"/>
    <xf numFmtId="43" fontId="5" fillId="0" borderId="0" applyFont="0" applyFill="0" applyBorder="0" applyAlignment="0" applyProtection="0"/>
    <xf numFmtId="0" fontId="171" fillId="0" borderId="0"/>
    <xf numFmtId="43" fontId="1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28" fillId="0" borderId="0"/>
    <xf numFmtId="220" fontId="23" fillId="0" borderId="0" applyFont="0" applyFill="0" applyBorder="0" applyAlignment="0" applyProtection="0"/>
    <xf numFmtId="221" fontId="23" fillId="0" borderId="0" applyFont="0" applyFill="0" applyBorder="0" applyAlignment="0" applyProtection="0"/>
    <xf numFmtId="0" fontId="5" fillId="0" borderId="0"/>
    <xf numFmtId="0" fontId="172" fillId="0" borderId="0" applyNumberFormat="0" applyFill="0" applyBorder="0" applyAlignment="0" applyProtection="0">
      <alignment vertical="top"/>
      <protection locked="0"/>
    </xf>
    <xf numFmtId="222" fontId="23" fillId="0" borderId="0" applyFont="0" applyFill="0" applyBorder="0" applyAlignment="0" applyProtection="0"/>
    <xf numFmtId="223" fontId="23" fillId="0" borderId="0" applyFont="0" applyFill="0" applyBorder="0" applyAlignment="0" applyProtection="0"/>
    <xf numFmtId="179" fontId="72" fillId="0" borderId="35" applyFill="0" applyBorder="0" applyAlignment="0" applyProtection="0">
      <alignment horizontal="centerContinuous"/>
    </xf>
    <xf numFmtId="0" fontId="159" fillId="0" borderId="35" applyNumberFormat="0" applyFill="0" applyProtection="0"/>
    <xf numFmtId="49" fontId="23" fillId="0" borderId="35">
      <alignment horizontal="left" vertical="top" wrapText="1"/>
    </xf>
    <xf numFmtId="0" fontId="28" fillId="0" borderId="35">
      <alignment horizontal="center"/>
    </xf>
    <xf numFmtId="218" fontId="151" fillId="0" borderId="35">
      <alignment horizontal="centerContinuous"/>
    </xf>
    <xf numFmtId="0" fontId="184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167" fontId="5" fillId="0" borderId="0" applyFont="0" applyFill="0" applyBorder="0" applyAlignment="0" applyProtection="0"/>
  </cellStyleXfs>
  <cellXfs count="329">
    <xf numFmtId="0" fontId="0" fillId="0" borderId="0" xfId="0"/>
    <xf numFmtId="171" fontId="1" fillId="0" borderId="0" xfId="0" applyNumberFormat="1" applyFont="1" applyAlignment="1">
      <alignment horizontal="left" vertical="center"/>
    </xf>
    <xf numFmtId="0" fontId="173" fillId="0" borderId="0" xfId="0" applyFont="1"/>
    <xf numFmtId="0" fontId="1" fillId="0" borderId="0" xfId="0" applyFont="1" applyAlignment="1">
      <alignment horizontal="left" vertical="center"/>
    </xf>
    <xf numFmtId="0" fontId="174" fillId="0" borderId="0" xfId="0" applyFont="1" applyAlignment="1">
      <alignment horizontal="left" vertical="center"/>
    </xf>
    <xf numFmtId="0" fontId="176" fillId="0" borderId="0" xfId="0" applyFont="1"/>
    <xf numFmtId="0" fontId="176" fillId="0" borderId="0" xfId="0" applyFont="1" applyAlignment="1"/>
    <xf numFmtId="171" fontId="176" fillId="0" borderId="0" xfId="0" applyNumberFormat="1" applyFont="1"/>
    <xf numFmtId="171" fontId="176" fillId="0" borderId="0" xfId="0" applyNumberFormat="1" applyFont="1" applyAlignment="1"/>
    <xf numFmtId="171" fontId="175" fillId="0" borderId="0" xfId="0" applyNumberFormat="1" applyFont="1" applyAlignment="1">
      <alignment horizontal="right"/>
    </xf>
    <xf numFmtId="0" fontId="177" fillId="0" borderId="0" xfId="0" applyFont="1" applyAlignment="1">
      <alignment horizontal="center"/>
    </xf>
    <xf numFmtId="171" fontId="175" fillId="0" borderId="0" xfId="0" applyNumberFormat="1" applyFont="1"/>
    <xf numFmtId="171" fontId="178" fillId="0" borderId="0" xfId="0" applyNumberFormat="1" applyFont="1"/>
    <xf numFmtId="171" fontId="179" fillId="0" borderId="0" xfId="0" applyNumberFormat="1" applyFont="1" applyAlignment="1">
      <alignment horizontal="left" vertical="center"/>
    </xf>
    <xf numFmtId="0" fontId="180" fillId="0" borderId="0" xfId="0" applyFont="1"/>
    <xf numFmtId="0" fontId="181" fillId="0" borderId="0" xfId="0" applyFont="1" applyAlignment="1">
      <alignment horizontal="center"/>
    </xf>
    <xf numFmtId="0" fontId="183" fillId="0" borderId="0" xfId="0" applyFont="1"/>
    <xf numFmtId="0" fontId="182" fillId="0" borderId="0" xfId="0" applyFont="1" applyAlignment="1">
      <alignment horizontal="center"/>
    </xf>
    <xf numFmtId="171" fontId="178" fillId="0" borderId="0" xfId="0" applyNumberFormat="1" applyFont="1" applyFill="1" applyAlignment="1">
      <alignment horizontal="right"/>
    </xf>
    <xf numFmtId="171" fontId="179" fillId="0" borderId="0" xfId="0" applyNumberFormat="1" applyFont="1" applyFill="1" applyAlignment="1">
      <alignment horizontal="right" vertical="center"/>
    </xf>
    <xf numFmtId="171" fontId="178" fillId="0" borderId="0" xfId="0" applyNumberFormat="1" applyFont="1" applyAlignment="1">
      <alignment horizontal="right"/>
    </xf>
    <xf numFmtId="171" fontId="179" fillId="0" borderId="0" xfId="0" applyNumberFormat="1" applyFont="1" applyAlignment="1">
      <alignment horizontal="right" vertical="center"/>
    </xf>
    <xf numFmtId="0" fontId="187" fillId="0" borderId="0" xfId="0" applyFont="1" applyAlignment="1">
      <alignment horizontal="center"/>
    </xf>
    <xf numFmtId="0" fontId="188" fillId="0" borderId="0" xfId="0" applyFont="1" applyAlignment="1">
      <alignment vertical="center" wrapText="1"/>
    </xf>
    <xf numFmtId="0" fontId="0" fillId="0" borderId="0" xfId="0" applyFont="1"/>
    <xf numFmtId="171" fontId="190" fillId="0" borderId="0" xfId="0" applyNumberFormat="1" applyFont="1"/>
    <xf numFmtId="171" fontId="191" fillId="0" borderId="0" xfId="0" applyNumberFormat="1" applyFont="1"/>
    <xf numFmtId="171" fontId="192" fillId="0" borderId="0" xfId="0" applyNumberFormat="1" applyFont="1"/>
    <xf numFmtId="171" fontId="192" fillId="0" borderId="0" xfId="0" applyNumberFormat="1" applyFont="1" applyAlignment="1">
      <alignment horizontal="left" vertical="center"/>
    </xf>
    <xf numFmtId="171" fontId="193" fillId="0" borderId="0" xfId="0" applyNumberFormat="1" applyFont="1" applyAlignment="1">
      <alignment wrapText="1"/>
    </xf>
    <xf numFmtId="171" fontId="193" fillId="0" borderId="0" xfId="0" applyNumberFormat="1" applyFont="1"/>
    <xf numFmtId="225" fontId="194" fillId="57" borderId="0" xfId="0" quotePrefix="1" applyNumberFormat="1" applyFont="1" applyFill="1" applyAlignment="1">
      <alignment horizontal="right"/>
    </xf>
    <xf numFmtId="225" fontId="193" fillId="0" borderId="0" xfId="0" quotePrefix="1" applyNumberFormat="1" applyFont="1" applyBorder="1" applyAlignment="1">
      <alignment horizontal="right"/>
    </xf>
    <xf numFmtId="225" fontId="194" fillId="57" borderId="0" xfId="0" applyNumberFormat="1" applyFont="1" applyFill="1" applyAlignment="1"/>
    <xf numFmtId="225" fontId="193" fillId="0" borderId="0" xfId="0" applyNumberFormat="1" applyFont="1" applyAlignment="1"/>
    <xf numFmtId="225" fontId="194" fillId="57" borderId="0" xfId="0" applyNumberFormat="1" applyFont="1" applyFill="1" applyAlignment="1">
      <alignment horizontal="right"/>
    </xf>
    <xf numFmtId="225" fontId="193" fillId="0" borderId="0" xfId="0" applyNumberFormat="1" applyFont="1" applyAlignment="1">
      <alignment horizontal="right"/>
    </xf>
    <xf numFmtId="171" fontId="193" fillId="0" borderId="0" xfId="0" applyNumberFormat="1" applyFont="1" applyFill="1"/>
    <xf numFmtId="171" fontId="193" fillId="0" borderId="0" xfId="0" applyNumberFormat="1" applyFont="1" applyFill="1" applyAlignment="1">
      <alignment wrapText="1"/>
    </xf>
    <xf numFmtId="194" fontId="193" fillId="0" borderId="0" xfId="0" applyNumberFormat="1" applyFont="1" applyFill="1" applyAlignment="1"/>
    <xf numFmtId="194" fontId="193" fillId="0" borderId="0" xfId="0" applyNumberFormat="1" applyFont="1" applyAlignment="1"/>
    <xf numFmtId="171" fontId="193" fillId="0" borderId="0" xfId="0" applyNumberFormat="1" applyFont="1" applyAlignment="1"/>
    <xf numFmtId="194" fontId="194" fillId="2" borderId="0" xfId="0" applyNumberFormat="1" applyFont="1" applyFill="1" applyAlignment="1"/>
    <xf numFmtId="194" fontId="194" fillId="2" borderId="35" xfId="0" applyNumberFormat="1" applyFont="1" applyFill="1" applyBorder="1" applyAlignment="1"/>
    <xf numFmtId="194" fontId="193" fillId="0" borderId="35" xfId="0" applyNumberFormat="1" applyFont="1" applyFill="1" applyBorder="1" applyAlignment="1"/>
    <xf numFmtId="194" fontId="193" fillId="0" borderId="3" xfId="0" applyNumberFormat="1" applyFont="1" applyFill="1" applyBorder="1" applyAlignment="1"/>
    <xf numFmtId="194" fontId="193" fillId="0" borderId="3" xfId="0" applyNumberFormat="1" applyFont="1" applyBorder="1" applyAlignment="1"/>
    <xf numFmtId="171" fontId="194" fillId="0" borderId="0" xfId="0" applyNumberFormat="1" applyFont="1" applyAlignment="1">
      <alignment wrapText="1"/>
    </xf>
    <xf numFmtId="194" fontId="193" fillId="0" borderId="3" xfId="0" applyNumberFormat="1" applyFont="1" applyFill="1" applyBorder="1" applyAlignment="1">
      <alignment horizontal="right"/>
    </xf>
    <xf numFmtId="194" fontId="193" fillId="0" borderId="0" xfId="0" applyNumberFormat="1" applyFont="1" applyFill="1" applyBorder="1" applyAlignment="1">
      <alignment horizontal="right"/>
    </xf>
    <xf numFmtId="171" fontId="194" fillId="0" borderId="0" xfId="0" applyNumberFormat="1" applyFont="1" applyAlignment="1"/>
    <xf numFmtId="194" fontId="194" fillId="2" borderId="1" xfId="0" applyNumberFormat="1" applyFont="1" applyFill="1" applyBorder="1" applyAlignment="1"/>
    <xf numFmtId="194" fontId="193" fillId="0" borderId="1" xfId="0" applyNumberFormat="1" applyFont="1" applyFill="1" applyBorder="1" applyAlignment="1"/>
    <xf numFmtId="171" fontId="194" fillId="0" borderId="0" xfId="0" applyNumberFormat="1" applyFont="1" applyFill="1" applyAlignment="1"/>
    <xf numFmtId="171" fontId="194" fillId="57" borderId="0" xfId="0" applyNumberFormat="1" applyFont="1" applyFill="1" applyAlignment="1"/>
    <xf numFmtId="171" fontId="193" fillId="0" borderId="0" xfId="0" applyNumberFormat="1" applyFont="1" applyFill="1" applyAlignment="1"/>
    <xf numFmtId="194" fontId="193" fillId="0" borderId="0" xfId="1" applyNumberFormat="1" applyFont="1" applyFill="1" applyAlignment="1"/>
    <xf numFmtId="194" fontId="193" fillId="0" borderId="0" xfId="1" applyNumberFormat="1" applyFont="1" applyFill="1" applyBorder="1" applyAlignment="1"/>
    <xf numFmtId="194" fontId="193" fillId="0" borderId="0" xfId="0" applyNumberFormat="1" applyFont="1" applyFill="1" applyBorder="1" applyAlignment="1"/>
    <xf numFmtId="171" fontId="195" fillId="0" borderId="0" xfId="0" applyNumberFormat="1" applyFont="1" applyFill="1" applyAlignment="1"/>
    <xf numFmtId="0" fontId="193" fillId="0" borderId="0" xfId="0" applyFont="1" applyFill="1" applyAlignment="1"/>
    <xf numFmtId="194" fontId="194" fillId="0" borderId="0" xfId="0" applyNumberFormat="1" applyFont="1" applyFill="1" applyAlignment="1"/>
    <xf numFmtId="0" fontId="193" fillId="0" borderId="0" xfId="0" applyFont="1" applyFill="1" applyAlignment="1">
      <alignment wrapText="1"/>
    </xf>
    <xf numFmtId="194" fontId="193" fillId="0" borderId="3" xfId="1" applyNumberFormat="1" applyFont="1" applyFill="1" applyBorder="1" applyAlignment="1"/>
    <xf numFmtId="0" fontId="193" fillId="0" borderId="0" xfId="0" applyFont="1" applyAlignment="1"/>
    <xf numFmtId="171" fontId="195" fillId="0" borderId="0" xfId="0" applyNumberFormat="1" applyFont="1" applyAlignment="1">
      <alignment horizontal="left"/>
    </xf>
    <xf numFmtId="171" fontId="196" fillId="0" borderId="0" xfId="0" applyNumberFormat="1" applyFont="1" applyFill="1" applyAlignment="1">
      <alignment horizontal="left"/>
    </xf>
    <xf numFmtId="224" fontId="193" fillId="0" borderId="0" xfId="0" quotePrefix="1" applyNumberFormat="1" applyFont="1" applyFill="1" applyAlignment="1">
      <alignment horizontal="right"/>
    </xf>
    <xf numFmtId="224" fontId="193" fillId="0" borderId="0" xfId="0" quotePrefix="1" applyNumberFormat="1" applyFont="1" applyBorder="1" applyAlignment="1">
      <alignment horizontal="right"/>
    </xf>
    <xf numFmtId="224" fontId="193" fillId="0" borderId="0" xfId="0" applyNumberFormat="1" applyFont="1" applyFill="1" applyAlignment="1">
      <alignment horizontal="right"/>
    </xf>
    <xf numFmtId="224" fontId="193" fillId="0" borderId="0" xfId="0" applyNumberFormat="1" applyFont="1" applyAlignment="1">
      <alignment horizontal="right"/>
    </xf>
    <xf numFmtId="171" fontId="193" fillId="0" borderId="0" xfId="0" applyNumberFormat="1" applyFont="1" applyAlignment="1">
      <alignment horizontal="right"/>
    </xf>
    <xf numFmtId="171" fontId="194" fillId="0" borderId="0" xfId="0" applyNumberFormat="1" applyFont="1" applyAlignment="1">
      <alignment horizontal="right"/>
    </xf>
    <xf numFmtId="193" fontId="193" fillId="0" borderId="0" xfId="0" applyNumberFormat="1" applyFont="1" applyAlignment="1">
      <alignment horizontal="right"/>
    </xf>
    <xf numFmtId="170" fontId="194" fillId="2" borderId="0" xfId="0" applyNumberFormat="1" applyFont="1" applyFill="1" applyAlignment="1"/>
    <xf numFmtId="226" fontId="193" fillId="0" borderId="0" xfId="0" applyNumberFormat="1" applyFont="1" applyAlignment="1"/>
    <xf numFmtId="171" fontId="194" fillId="57" borderId="0" xfId="0" applyNumberFormat="1" applyFont="1" applyFill="1" applyAlignment="1">
      <alignment horizontal="right"/>
    </xf>
    <xf numFmtId="170" fontId="194" fillId="57" borderId="0" xfId="0" applyNumberFormat="1" applyFont="1" applyFill="1" applyAlignment="1"/>
    <xf numFmtId="170" fontId="193" fillId="0" borderId="0" xfId="0" applyNumberFormat="1" applyFont="1"/>
    <xf numFmtId="171" fontId="194" fillId="0" borderId="0" xfId="0" applyNumberFormat="1" applyFont="1"/>
    <xf numFmtId="0" fontId="193" fillId="0" borderId="0" xfId="0" applyFont="1" applyAlignment="1">
      <alignment vertical="center"/>
    </xf>
    <xf numFmtId="0" fontId="199" fillId="0" borderId="0" xfId="0" applyFont="1" applyAlignment="1">
      <alignment vertical="center"/>
    </xf>
    <xf numFmtId="194" fontId="194" fillId="2" borderId="0" xfId="0" applyNumberFormat="1" applyFont="1" applyFill="1" applyAlignment="1">
      <alignment horizontal="right"/>
    </xf>
    <xf numFmtId="194" fontId="193" fillId="0" borderId="0" xfId="0" applyNumberFormat="1" applyFont="1" applyFill="1" applyAlignment="1">
      <alignment horizontal="right"/>
    </xf>
    <xf numFmtId="194" fontId="194" fillId="2" borderId="35" xfId="0" applyNumberFormat="1" applyFont="1" applyFill="1" applyBorder="1" applyAlignment="1">
      <alignment horizontal="right"/>
    </xf>
    <xf numFmtId="194" fontId="193" fillId="0" borderId="35" xfId="0" applyNumberFormat="1" applyFont="1" applyFill="1" applyBorder="1" applyAlignment="1">
      <alignment horizontal="right"/>
    </xf>
    <xf numFmtId="194" fontId="193" fillId="0" borderId="1" xfId="0" applyNumberFormat="1" applyFont="1" applyFill="1" applyBorder="1" applyAlignment="1">
      <alignment horizontal="right"/>
    </xf>
    <xf numFmtId="171" fontId="193" fillId="0" borderId="0" xfId="0" applyNumberFormat="1" applyFont="1" applyAlignment="1">
      <alignment vertical="center"/>
    </xf>
    <xf numFmtId="194" fontId="194" fillId="2" borderId="1" xfId="0" applyNumberFormat="1" applyFont="1" applyFill="1" applyBorder="1" applyAlignment="1">
      <alignment horizontal="right"/>
    </xf>
    <xf numFmtId="0" fontId="193" fillId="0" borderId="0" xfId="0" applyFont="1" applyAlignment="1">
      <alignment wrapText="1"/>
    </xf>
    <xf numFmtId="171" fontId="194" fillId="0" borderId="0" xfId="0" applyNumberFormat="1" applyFont="1" applyFill="1" applyAlignment="1">
      <alignment horizontal="right"/>
    </xf>
    <xf numFmtId="171" fontId="196" fillId="0" borderId="0" xfId="0" applyNumberFormat="1" applyFont="1" applyFill="1" applyAlignment="1">
      <alignment horizontal="right"/>
    </xf>
    <xf numFmtId="170" fontId="194" fillId="57" borderId="0" xfId="0" applyNumberFormat="1" applyFont="1" applyFill="1" applyAlignment="1">
      <alignment horizontal="right"/>
    </xf>
    <xf numFmtId="194" fontId="193" fillId="0" borderId="0" xfId="0" applyNumberFormat="1" applyFont="1" applyAlignment="1">
      <alignment wrapText="1"/>
    </xf>
    <xf numFmtId="171" fontId="194" fillId="0" borderId="0" xfId="0" applyNumberFormat="1" applyFont="1" applyFill="1" applyAlignment="1">
      <alignment wrapText="1"/>
    </xf>
    <xf numFmtId="193" fontId="193" fillId="0" borderId="0" xfId="0" applyNumberFormat="1" applyFont="1" applyAlignment="1"/>
    <xf numFmtId="193" fontId="193" fillId="0" borderId="0" xfId="0" applyNumberFormat="1" applyFont="1" applyFill="1" applyAlignment="1"/>
    <xf numFmtId="171" fontId="196" fillId="0" borderId="0" xfId="0" applyNumberFormat="1" applyFont="1" applyAlignment="1">
      <alignment horizontal="right" wrapText="1"/>
    </xf>
    <xf numFmtId="171" fontId="194" fillId="2" borderId="0" xfId="0" applyNumberFormat="1" applyFont="1" applyFill="1" applyAlignment="1">
      <alignment horizontal="right"/>
    </xf>
    <xf numFmtId="171" fontId="192" fillId="0" borderId="0" xfId="0" applyNumberFormat="1" applyFont="1" applyAlignment="1"/>
    <xf numFmtId="171" fontId="192" fillId="0" borderId="0" xfId="0" applyNumberFormat="1" applyFont="1" applyAlignment="1">
      <alignment horizontal="left"/>
    </xf>
    <xf numFmtId="171" fontId="200" fillId="0" borderId="0" xfId="0" applyNumberFormat="1" applyFont="1" applyAlignment="1">
      <alignment wrapText="1"/>
    </xf>
    <xf numFmtId="171" fontId="193" fillId="0" borderId="0" xfId="0" applyNumberFormat="1" applyFont="1" applyAlignment="1">
      <alignment vertical="center" wrapText="1"/>
    </xf>
    <xf numFmtId="225" fontId="193" fillId="0" borderId="0" xfId="0" quotePrefix="1" applyNumberFormat="1" applyFont="1" applyBorder="1" applyAlignment="1">
      <alignment horizontal="right" vertical="center"/>
    </xf>
    <xf numFmtId="194" fontId="194" fillId="2" borderId="0" xfId="0" applyNumberFormat="1" applyFont="1" applyFill="1" applyAlignment="1">
      <alignment horizontal="right" vertical="center"/>
    </xf>
    <xf numFmtId="194" fontId="193" fillId="0" borderId="0" xfId="0" applyNumberFormat="1" applyFont="1" applyFill="1" applyAlignment="1">
      <alignment vertical="center"/>
    </xf>
    <xf numFmtId="194" fontId="193" fillId="0" borderId="0" xfId="0" applyNumberFormat="1" applyFont="1" applyAlignment="1">
      <alignment vertical="center"/>
    </xf>
    <xf numFmtId="194" fontId="194" fillId="2" borderId="35" xfId="0" applyNumberFormat="1" applyFont="1" applyFill="1" applyBorder="1" applyAlignment="1">
      <alignment horizontal="right" vertical="center"/>
    </xf>
    <xf numFmtId="194" fontId="193" fillId="0" borderId="3" xfId="0" applyNumberFormat="1" applyFont="1" applyFill="1" applyBorder="1" applyAlignment="1">
      <alignment vertical="center"/>
    </xf>
    <xf numFmtId="194" fontId="193" fillId="0" borderId="3" xfId="0" applyNumberFormat="1" applyFont="1" applyBorder="1" applyAlignment="1">
      <alignment vertical="center"/>
    </xf>
    <xf numFmtId="171" fontId="194" fillId="0" borderId="0" xfId="0" applyNumberFormat="1" applyFont="1" applyAlignment="1">
      <alignment vertical="center" wrapText="1"/>
    </xf>
    <xf numFmtId="194" fontId="194" fillId="2" borderId="1" xfId="0" applyNumberFormat="1" applyFont="1" applyFill="1" applyBorder="1" applyAlignment="1">
      <alignment horizontal="right" vertical="center"/>
    </xf>
    <xf numFmtId="194" fontId="193" fillId="0" borderId="1" xfId="0" applyNumberFormat="1" applyFont="1" applyBorder="1" applyAlignment="1">
      <alignment vertical="center"/>
    </xf>
    <xf numFmtId="194" fontId="193" fillId="0" borderId="0" xfId="1" applyNumberFormat="1" applyFont="1" applyAlignment="1">
      <alignment vertical="center"/>
    </xf>
    <xf numFmtId="171" fontId="196" fillId="0" borderId="0" xfId="0" applyNumberFormat="1" applyFont="1" applyAlignment="1">
      <alignment horizontal="right"/>
    </xf>
    <xf numFmtId="224" fontId="193" fillId="0" borderId="0" xfId="0" quotePrefix="1" applyNumberFormat="1" applyFont="1" applyBorder="1" applyAlignment="1">
      <alignment horizontal="right" vertical="center"/>
    </xf>
    <xf numFmtId="171" fontId="202" fillId="0" borderId="0" xfId="0" applyNumberFormat="1" applyFont="1" applyAlignment="1">
      <alignment horizontal="right" vertical="center"/>
    </xf>
    <xf numFmtId="171" fontId="194" fillId="0" borderId="0" xfId="0" applyNumberFormat="1" applyFont="1" applyAlignment="1">
      <alignment horizontal="right" vertical="center"/>
    </xf>
    <xf numFmtId="171" fontId="200" fillId="0" borderId="0" xfId="0" applyNumberFormat="1" applyFont="1" applyAlignment="1">
      <alignment vertical="center" wrapText="1"/>
    </xf>
    <xf numFmtId="171" fontId="200" fillId="0" borderId="0" xfId="0" applyNumberFormat="1" applyFont="1" applyFill="1" applyAlignment="1">
      <alignment vertical="center" wrapText="1"/>
    </xf>
    <xf numFmtId="225" fontId="193" fillId="0" borderId="0" xfId="0" quotePrefix="1" applyNumberFormat="1" applyFont="1" applyFill="1" applyBorder="1" applyAlignment="1">
      <alignment horizontal="right" vertical="center"/>
    </xf>
    <xf numFmtId="171" fontId="193" fillId="0" borderId="0" xfId="0" applyNumberFormat="1" applyFont="1" applyAlignment="1">
      <alignment horizontal="left" vertical="center"/>
    </xf>
    <xf numFmtId="0" fontId="194" fillId="0" borderId="0" xfId="0" applyFont="1" applyFill="1" applyAlignment="1">
      <alignment horizontal="right"/>
    </xf>
    <xf numFmtId="194" fontId="193" fillId="0" borderId="2" xfId="0" applyNumberFormat="1" applyFont="1" applyFill="1" applyBorder="1" applyAlignment="1"/>
    <xf numFmtId="224" fontId="193" fillId="0" borderId="0" xfId="0" quotePrefix="1" applyNumberFormat="1" applyFont="1" applyFill="1" applyBorder="1" applyAlignment="1">
      <alignment horizontal="right" vertical="center"/>
    </xf>
    <xf numFmtId="171" fontId="193" fillId="0" borderId="0" xfId="1" applyNumberFormat="1" applyFont="1" applyFill="1" applyBorder="1" applyAlignment="1"/>
    <xf numFmtId="193" fontId="193" fillId="0" borderId="0" xfId="0" applyNumberFormat="1" applyFont="1" applyFill="1" applyAlignment="1">
      <alignment vertical="center"/>
    </xf>
    <xf numFmtId="194" fontId="193" fillId="0" borderId="0" xfId="0" applyNumberFormat="1" applyFont="1" applyFill="1" applyAlignment="1">
      <alignment horizontal="right" vertical="top"/>
    </xf>
    <xf numFmtId="227" fontId="194" fillId="2" borderId="0" xfId="0" applyNumberFormat="1" applyFont="1" applyFill="1" applyAlignment="1">
      <alignment horizontal="right"/>
    </xf>
    <xf numFmtId="227" fontId="193" fillId="0" borderId="0" xfId="0" applyNumberFormat="1" applyFont="1"/>
    <xf numFmtId="171" fontId="200" fillId="0" borderId="0" xfId="0" applyNumberFormat="1" applyFont="1" applyFill="1" applyAlignment="1">
      <alignment vertical="center"/>
    </xf>
    <xf numFmtId="194" fontId="193" fillId="0" borderId="0" xfId="1" applyNumberFormat="1" applyFont="1" applyFill="1" applyAlignment="1">
      <alignment horizontal="right" vertical="top"/>
    </xf>
    <xf numFmtId="194" fontId="193" fillId="0" borderId="3" xfId="1" applyNumberFormat="1" applyFont="1" applyFill="1" applyBorder="1" applyAlignment="1">
      <alignment horizontal="right" vertical="top"/>
    </xf>
    <xf numFmtId="194" fontId="193" fillId="0" borderId="1" xfId="1" applyNumberFormat="1" applyFont="1" applyFill="1" applyBorder="1" applyAlignment="1">
      <alignment horizontal="right" vertical="top"/>
    </xf>
    <xf numFmtId="183" fontId="193" fillId="0" borderId="0" xfId="0" applyNumberFormat="1" applyFont="1"/>
    <xf numFmtId="0" fontId="192" fillId="0" borderId="0" xfId="0" applyFont="1"/>
    <xf numFmtId="0" fontId="192" fillId="0" borderId="0" xfId="0" applyFont="1" applyAlignment="1">
      <alignment horizontal="left" vertical="center"/>
    </xf>
    <xf numFmtId="0" fontId="193" fillId="0" borderId="0" xfId="0" applyFont="1" applyAlignment="1">
      <alignment vertical="center" wrapText="1"/>
    </xf>
    <xf numFmtId="0" fontId="193" fillId="0" borderId="0" xfId="0" applyFont="1"/>
    <xf numFmtId="224" fontId="194" fillId="2" borderId="0" xfId="0" quotePrefix="1" applyNumberFormat="1" applyFont="1" applyFill="1" applyAlignment="1">
      <alignment horizontal="right"/>
    </xf>
    <xf numFmtId="224" fontId="194" fillId="2" borderId="0" xfId="0" applyNumberFormat="1" applyFont="1" applyFill="1" applyAlignment="1">
      <alignment horizontal="right"/>
    </xf>
    <xf numFmtId="194" fontId="194" fillId="2" borderId="3" xfId="0" applyNumberFormat="1" applyFont="1" applyFill="1" applyBorder="1" applyAlignment="1"/>
    <xf numFmtId="0" fontId="194" fillId="0" borderId="0" xfId="0" applyFont="1" applyAlignment="1">
      <alignment vertical="center" wrapText="1"/>
    </xf>
    <xf numFmtId="194" fontId="194" fillId="2" borderId="3" xfId="1" applyNumberFormat="1" applyFont="1" applyFill="1" applyBorder="1" applyAlignment="1"/>
    <xf numFmtId="194" fontId="194" fillId="2" borderId="0" xfId="1" applyNumberFormat="1" applyFont="1" applyFill="1" applyAlignment="1"/>
    <xf numFmtId="194" fontId="194" fillId="2" borderId="1" xfId="1" applyNumberFormat="1" applyFont="1" applyFill="1" applyBorder="1" applyAlignment="1"/>
    <xf numFmtId="0" fontId="193" fillId="0" borderId="0" xfId="0" applyFont="1" applyBorder="1"/>
    <xf numFmtId="0" fontId="193" fillId="0" borderId="0" xfId="0" applyFont="1" applyFill="1" applyAlignment="1">
      <alignment vertical="center" wrapText="1"/>
    </xf>
    <xf numFmtId="0" fontId="193" fillId="0" borderId="0" xfId="0" applyFont="1" applyFill="1"/>
    <xf numFmtId="194" fontId="194" fillId="0" borderId="0" xfId="0" applyNumberFormat="1" applyFont="1" applyAlignment="1"/>
    <xf numFmtId="0" fontId="200" fillId="0" borderId="0" xfId="0" applyFont="1" applyAlignment="1">
      <alignment vertical="center" wrapText="1"/>
    </xf>
    <xf numFmtId="0" fontId="193" fillId="0" borderId="0" xfId="0" applyFont="1" applyAlignment="1">
      <alignment horizontal="left"/>
    </xf>
    <xf numFmtId="194" fontId="194" fillId="0" borderId="2" xfId="0" applyNumberFormat="1" applyFont="1" applyBorder="1" applyAlignment="1"/>
    <xf numFmtId="168" fontId="193" fillId="0" borderId="0" xfId="1" applyNumberFormat="1" applyFont="1"/>
    <xf numFmtId="168" fontId="193" fillId="0" borderId="0" xfId="1" applyNumberFormat="1" applyFont="1" applyFill="1"/>
    <xf numFmtId="0" fontId="195" fillId="0" borderId="0" xfId="0" applyFont="1" applyAlignment="1">
      <alignment horizontal="left" vertical="center" indent="2"/>
    </xf>
    <xf numFmtId="0" fontId="193" fillId="0" borderId="0" xfId="0" applyFont="1" applyBorder="1" applyAlignment="1">
      <alignment vertical="center" wrapText="1"/>
    </xf>
    <xf numFmtId="0" fontId="193" fillId="0" borderId="0" xfId="0" applyFont="1" applyBorder="1" applyAlignment="1">
      <alignment wrapText="1"/>
    </xf>
    <xf numFmtId="193" fontId="194" fillId="2" borderId="0" xfId="0" quotePrefix="1" applyNumberFormat="1" applyFont="1" applyFill="1" applyAlignment="1">
      <alignment horizontal="right" vertical="center"/>
    </xf>
    <xf numFmtId="193" fontId="193" fillId="0" borderId="0" xfId="0" quotePrefix="1" applyNumberFormat="1" applyFont="1" applyFill="1" applyAlignment="1">
      <alignment horizontal="right" vertical="center"/>
    </xf>
    <xf numFmtId="193" fontId="193" fillId="0" borderId="0" xfId="0" quotePrefix="1" applyNumberFormat="1" applyFont="1" applyBorder="1" applyAlignment="1">
      <alignment horizontal="right" vertical="center"/>
    </xf>
    <xf numFmtId="224" fontId="194" fillId="2" borderId="0" xfId="0" applyNumberFormat="1" applyFont="1" applyFill="1" applyAlignment="1">
      <alignment vertical="center"/>
    </xf>
    <xf numFmtId="193" fontId="194" fillId="2" borderId="0" xfId="0" applyNumberFormat="1" applyFont="1" applyFill="1" applyAlignment="1">
      <alignment horizontal="right" vertical="center"/>
    </xf>
    <xf numFmtId="193" fontId="193" fillId="0" borderId="0" xfId="0" applyNumberFormat="1" applyFont="1" applyFill="1" applyAlignment="1">
      <alignment horizontal="right" vertical="center"/>
    </xf>
    <xf numFmtId="193" fontId="193" fillId="0" borderId="0" xfId="0" applyNumberFormat="1" applyFont="1" applyAlignment="1">
      <alignment horizontal="right" vertical="center"/>
    </xf>
    <xf numFmtId="0" fontId="194" fillId="0" borderId="0" xfId="0" applyFont="1" applyAlignment="1">
      <alignment vertical="center"/>
    </xf>
    <xf numFmtId="194" fontId="193" fillId="0" borderId="3" xfId="1" applyNumberFormat="1" applyFont="1" applyBorder="1" applyAlignment="1">
      <alignment vertical="center"/>
    </xf>
    <xf numFmtId="0" fontId="194" fillId="57" borderId="0" xfId="0" applyFont="1" applyFill="1" applyAlignment="1">
      <alignment vertical="center"/>
    </xf>
    <xf numFmtId="184" fontId="193" fillId="0" borderId="0" xfId="0" applyNumberFormat="1" applyFont="1" applyFill="1" applyAlignment="1">
      <alignment vertical="center"/>
    </xf>
    <xf numFmtId="184" fontId="193" fillId="0" borderId="0" xfId="0" applyNumberFormat="1" applyFont="1" applyAlignment="1">
      <alignment vertical="center"/>
    </xf>
    <xf numFmtId="0" fontId="195" fillId="0" borderId="0" xfId="0" applyFont="1" applyAlignment="1">
      <alignment vertical="center"/>
    </xf>
    <xf numFmtId="193" fontId="194" fillId="57" borderId="0" xfId="0" quotePrefix="1" applyNumberFormat="1" applyFont="1" applyFill="1" applyAlignment="1">
      <alignment horizontal="right" vertical="center"/>
    </xf>
    <xf numFmtId="193" fontId="193" fillId="0" borderId="0" xfId="0" quotePrefix="1" applyNumberFormat="1" applyFont="1" applyFill="1" applyBorder="1" applyAlignment="1">
      <alignment horizontal="right" vertical="center"/>
    </xf>
    <xf numFmtId="193" fontId="194" fillId="57" borderId="0" xfId="0" applyNumberFormat="1" applyFont="1" applyFill="1" applyAlignment="1">
      <alignment horizontal="right" vertical="center"/>
    </xf>
    <xf numFmtId="226" fontId="193" fillId="0" borderId="0" xfId="0" applyNumberFormat="1" applyFont="1" applyFill="1" applyAlignment="1">
      <alignment vertical="center"/>
    </xf>
    <xf numFmtId="3" fontId="193" fillId="0" borderId="0" xfId="0" applyNumberFormat="1" applyFont="1" applyAlignment="1">
      <alignment vertical="center" wrapText="1"/>
    </xf>
    <xf numFmtId="226" fontId="193" fillId="0" borderId="3" xfId="0" applyNumberFormat="1" applyFont="1" applyFill="1" applyBorder="1" applyAlignment="1">
      <alignment vertical="center"/>
    </xf>
    <xf numFmtId="170" fontId="194" fillId="57" borderId="1" xfId="0" applyNumberFormat="1" applyFont="1" applyFill="1" applyBorder="1" applyAlignment="1">
      <alignment vertical="center"/>
    </xf>
    <xf numFmtId="226" fontId="193" fillId="0" borderId="0" xfId="0" applyNumberFormat="1" applyFont="1" applyFill="1" applyBorder="1" applyAlignment="1">
      <alignment vertical="center"/>
    </xf>
    <xf numFmtId="3" fontId="193" fillId="0" borderId="2" xfId="0" applyNumberFormat="1" applyFont="1" applyFill="1" applyBorder="1" applyAlignment="1">
      <alignment vertical="center"/>
    </xf>
    <xf numFmtId="0" fontId="203" fillId="0" borderId="0" xfId="0" applyFont="1" applyAlignment="1">
      <alignment horizontal="left" vertical="center"/>
    </xf>
    <xf numFmtId="0" fontId="197" fillId="0" borderId="0" xfId="0" applyFont="1" applyAlignment="1">
      <alignment horizontal="left" vertical="center"/>
    </xf>
    <xf numFmtId="0" fontId="200" fillId="0" borderId="0" xfId="0" applyFont="1" applyAlignment="1">
      <alignment vertical="center"/>
    </xf>
    <xf numFmtId="3" fontId="193" fillId="0" borderId="0" xfId="0" applyNumberFormat="1" applyFont="1" applyFill="1" applyBorder="1" applyAlignment="1">
      <alignment vertical="center"/>
    </xf>
    <xf numFmtId="0" fontId="176" fillId="0" borderId="0" xfId="0" applyFont="1" applyFill="1"/>
    <xf numFmtId="194" fontId="193" fillId="0" borderId="35" xfId="1" applyNumberFormat="1" applyFont="1" applyFill="1" applyBorder="1" applyAlignment="1"/>
    <xf numFmtId="194" fontId="205" fillId="0" borderId="0" xfId="0" applyNumberFormat="1" applyFont="1" applyFill="1" applyAlignment="1"/>
    <xf numFmtId="171" fontId="205" fillId="0" borderId="0" xfId="0" applyNumberFormat="1" applyFont="1" applyFill="1" applyAlignment="1"/>
    <xf numFmtId="226" fontId="193" fillId="0" borderId="0" xfId="0" applyNumberFormat="1" applyFont="1" applyAlignment="1">
      <alignment vertical="center"/>
    </xf>
    <xf numFmtId="226" fontId="193" fillId="0" borderId="0" xfId="0" applyNumberFormat="1" applyFont="1" applyFill="1" applyAlignment="1">
      <alignment horizontal="right" vertical="top"/>
    </xf>
    <xf numFmtId="226" fontId="193" fillId="0" borderId="0" xfId="0" applyNumberFormat="1" applyFont="1" applyFill="1" applyBorder="1" applyAlignment="1">
      <alignment horizontal="right"/>
    </xf>
    <xf numFmtId="0" fontId="199" fillId="0" borderId="0" xfId="0" applyFont="1"/>
    <xf numFmtId="171" fontId="205" fillId="0" borderId="0" xfId="0" applyNumberFormat="1" applyFont="1" applyFill="1" applyAlignment="1">
      <alignment wrapText="1"/>
    </xf>
    <xf numFmtId="226" fontId="194" fillId="2" borderId="0" xfId="0" applyNumberFormat="1" applyFont="1" applyFill="1" applyAlignment="1">
      <alignment horizontal="right"/>
    </xf>
    <xf numFmtId="226" fontId="194" fillId="2" borderId="0" xfId="0" applyNumberFormat="1" applyFont="1" applyFill="1" applyAlignment="1">
      <alignment horizontal="right" vertical="center"/>
    </xf>
    <xf numFmtId="225" fontId="193" fillId="0" borderId="0" xfId="0" applyNumberFormat="1" applyFont="1" applyFill="1" applyAlignment="1">
      <alignment vertical="center"/>
    </xf>
    <xf numFmtId="224" fontId="193" fillId="0" borderId="0" xfId="0" applyNumberFormat="1" applyFont="1" applyFill="1" applyAlignment="1">
      <alignment vertical="center"/>
    </xf>
    <xf numFmtId="171" fontId="206" fillId="2" borderId="0" xfId="0" applyNumberFormat="1" applyFont="1" applyFill="1" applyAlignment="1">
      <alignment horizontal="right"/>
    </xf>
    <xf numFmtId="171" fontId="206" fillId="0" borderId="0" xfId="0" applyNumberFormat="1" applyFont="1" applyFill="1" applyAlignment="1">
      <alignment horizontal="right"/>
    </xf>
    <xf numFmtId="171" fontId="205" fillId="0" borderId="0" xfId="0" applyNumberFormat="1" applyFont="1"/>
    <xf numFmtId="0" fontId="204" fillId="0" borderId="0" xfId="0" applyFont="1" applyFill="1" applyAlignment="1">
      <alignment vertical="center"/>
    </xf>
    <xf numFmtId="0" fontId="204" fillId="0" borderId="0" xfId="0" applyFont="1" applyFill="1"/>
    <xf numFmtId="171" fontId="206" fillId="0" borderId="0" xfId="0" applyNumberFormat="1" applyFont="1" applyFill="1" applyAlignment="1">
      <alignment wrapText="1"/>
    </xf>
    <xf numFmtId="171" fontId="204" fillId="0" borderId="0" xfId="0" applyNumberFormat="1" applyFont="1" applyFill="1"/>
    <xf numFmtId="171" fontId="205" fillId="0" borderId="0" xfId="0" applyNumberFormat="1" applyFont="1" applyFill="1"/>
    <xf numFmtId="183" fontId="205" fillId="0" borderId="0" xfId="0" applyNumberFormat="1" applyFont="1" applyFill="1" applyAlignment="1">
      <alignment horizontal="right"/>
    </xf>
    <xf numFmtId="0" fontId="193" fillId="0" borderId="0" xfId="0" applyFont="1" applyAlignment="1">
      <alignment vertical="center" wrapText="1"/>
    </xf>
    <xf numFmtId="0" fontId="197" fillId="0" borderId="0" xfId="0" applyFont="1"/>
    <xf numFmtId="0" fontId="205" fillId="0" borderId="0" xfId="0" applyFont="1" applyFill="1" applyAlignment="1">
      <alignment wrapText="1"/>
    </xf>
    <xf numFmtId="0" fontId="205" fillId="0" borderId="0" xfId="0" applyFont="1" applyFill="1" applyAlignment="1"/>
    <xf numFmtId="171" fontId="205" fillId="0" borderId="0" xfId="0" applyNumberFormat="1" applyFont="1" applyFill="1" applyAlignment="1">
      <alignment vertical="center"/>
    </xf>
    <xf numFmtId="171" fontId="206" fillId="0" borderId="0" xfId="0" applyNumberFormat="1" applyFont="1" applyFill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93" fontId="193" fillId="0" borderId="0" xfId="0" applyNumberFormat="1" applyFont="1" applyFill="1" applyAlignment="1">
      <alignment horizontal="right" vertical="center"/>
    </xf>
    <xf numFmtId="0" fontId="193" fillId="0" borderId="0" xfId="0" applyFont="1" applyFill="1" applyAlignment="1">
      <alignment horizontal="left" wrapText="1"/>
    </xf>
    <xf numFmtId="171" fontId="206" fillId="0" borderId="0" xfId="0" applyNumberFormat="1" applyFont="1"/>
    <xf numFmtId="171" fontId="206" fillId="0" borderId="0" xfId="0" applyNumberFormat="1" applyFont="1" applyAlignment="1">
      <alignment horizontal="right"/>
    </xf>
    <xf numFmtId="0" fontId="205" fillId="0" borderId="0" xfId="0" applyFont="1"/>
    <xf numFmtId="224" fontId="193" fillId="0" borderId="0" xfId="0" applyNumberFormat="1" applyFont="1" applyFill="1" applyAlignment="1">
      <alignment vertical="center"/>
    </xf>
    <xf numFmtId="225" fontId="193" fillId="0" borderId="0" xfId="0" applyNumberFormat="1" applyFont="1" applyFill="1" applyAlignment="1">
      <alignment vertical="center"/>
    </xf>
    <xf numFmtId="193" fontId="193" fillId="0" borderId="0" xfId="0" applyNumberFormat="1" applyFont="1" applyFill="1" applyAlignment="1">
      <alignment horizontal="right" vertical="center"/>
    </xf>
    <xf numFmtId="171" fontId="193" fillId="0" borderId="35" xfId="0" applyNumberFormat="1" applyFont="1" applyBorder="1" applyAlignment="1">
      <alignment horizontal="center"/>
    </xf>
    <xf numFmtId="0" fontId="204" fillId="0" borderId="0" xfId="0" applyFont="1" applyFill="1" applyAlignment="1">
      <alignment horizontal="left" vertical="center" wrapText="1"/>
    </xf>
    <xf numFmtId="171" fontId="193" fillId="0" borderId="0" xfId="0" applyNumberFormat="1" applyFont="1" applyAlignment="1">
      <alignment wrapText="1"/>
    </xf>
    <xf numFmtId="171" fontId="193" fillId="0" borderId="35" xfId="0" applyNumberFormat="1" applyFont="1" applyBorder="1" applyAlignment="1">
      <alignment horizontal="center" vertical="center"/>
    </xf>
    <xf numFmtId="171" fontId="193" fillId="0" borderId="0" xfId="0" applyNumberFormat="1" applyFont="1" applyAlignment="1">
      <alignment vertical="center" wrapText="1"/>
    </xf>
    <xf numFmtId="171" fontId="193" fillId="0" borderId="0" xfId="0" applyNumberFormat="1" applyFont="1" applyAlignment="1">
      <alignment vertical="center"/>
    </xf>
    <xf numFmtId="193" fontId="193" fillId="0" borderId="35" xfId="0" applyNumberFormat="1" applyFont="1" applyFill="1" applyBorder="1" applyAlignment="1">
      <alignment horizontal="center" vertical="center"/>
    </xf>
    <xf numFmtId="0" fontId="193" fillId="0" borderId="0" xfId="0" applyNumberFormat="1" applyFont="1" applyAlignment="1">
      <alignment vertical="center"/>
    </xf>
    <xf numFmtId="0" fontId="193" fillId="0" borderId="0" xfId="0" applyFont="1" applyAlignment="1">
      <alignment vertical="center" wrapText="1"/>
    </xf>
    <xf numFmtId="0" fontId="193" fillId="0" borderId="35" xfId="0" applyFont="1" applyBorder="1" applyAlignment="1">
      <alignment horizontal="center" vertical="center"/>
    </xf>
    <xf numFmtId="193" fontId="193" fillId="0" borderId="0" xfId="0" applyNumberFormat="1" applyFont="1" applyFill="1" applyAlignment="1">
      <alignment horizontal="right" vertical="center"/>
    </xf>
    <xf numFmtId="0" fontId="193" fillId="0" borderId="35" xfId="0" applyFont="1" applyBorder="1" applyAlignment="1">
      <alignment vertical="center"/>
    </xf>
    <xf numFmtId="0" fontId="204" fillId="0" borderId="0" xfId="0" applyFont="1" applyFill="1" applyAlignment="1">
      <alignment horizontal="left" vertical="center"/>
    </xf>
    <xf numFmtId="194" fontId="193" fillId="0" borderId="0" xfId="0" applyNumberFormat="1" applyFont="1" applyFill="1"/>
    <xf numFmtId="171" fontId="204" fillId="0" borderId="0" xfId="0" applyNumberFormat="1" applyFont="1" applyFill="1" applyAlignment="1">
      <alignment vertical="top"/>
    </xf>
    <xf numFmtId="16" fontId="194" fillId="2" borderId="35" xfId="0" quotePrefix="1" applyNumberFormat="1" applyFont="1" applyFill="1" applyBorder="1" applyAlignment="1"/>
    <xf numFmtId="16" fontId="194" fillId="2" borderId="35" xfId="0" quotePrefix="1" applyNumberFormat="1" applyFont="1" applyFill="1" applyBorder="1" applyAlignment="1">
      <alignment horizontal="center"/>
    </xf>
    <xf numFmtId="194" fontId="194" fillId="2" borderId="35" xfId="0" quotePrefix="1" applyNumberFormat="1" applyFont="1" applyFill="1" applyBorder="1" applyAlignment="1"/>
    <xf numFmtId="194" fontId="194" fillId="2" borderId="35" xfId="0" quotePrefix="1" applyNumberFormat="1" applyFont="1" applyFill="1" applyBorder="1" applyAlignment="1">
      <alignment horizontal="center"/>
    </xf>
    <xf numFmtId="193" fontId="193" fillId="0" borderId="35" xfId="0" applyNumberFormat="1" applyFont="1" applyFill="1" applyBorder="1" applyAlignment="1">
      <alignment vertical="center"/>
    </xf>
    <xf numFmtId="171" fontId="193" fillId="0" borderId="35" xfId="0" applyNumberFormat="1" applyFont="1" applyBorder="1" applyAlignment="1">
      <alignment vertical="center"/>
    </xf>
    <xf numFmtId="171" fontId="193" fillId="0" borderId="35" xfId="0" applyNumberFormat="1" applyFont="1" applyBorder="1" applyAlignment="1"/>
    <xf numFmtId="171" fontId="192" fillId="0" borderId="0" xfId="0" applyNumberFormat="1" applyFont="1" applyAlignment="1">
      <alignment wrapText="1"/>
    </xf>
    <xf numFmtId="171" fontId="204" fillId="0" borderId="0" xfId="0" applyNumberFormat="1" applyFont="1" applyFill="1" applyAlignment="1">
      <alignment wrapText="1"/>
    </xf>
    <xf numFmtId="171" fontId="176" fillId="0" borderId="0" xfId="0" applyNumberFormat="1" applyFont="1" applyAlignment="1">
      <alignment wrapText="1"/>
    </xf>
    <xf numFmtId="194" fontId="193" fillId="2" borderId="0" xfId="0" applyNumberFormat="1" applyFont="1" applyFill="1" applyBorder="1" applyAlignment="1">
      <alignment horizontal="right"/>
    </xf>
    <xf numFmtId="171" fontId="176" fillId="0" borderId="0" xfId="0" applyNumberFormat="1" applyFont="1" applyFill="1"/>
    <xf numFmtId="0" fontId="193" fillId="2" borderId="0" xfId="0" applyFont="1" applyFill="1"/>
    <xf numFmtId="194" fontId="205" fillId="0" borderId="0" xfId="0" applyNumberFormat="1" applyFont="1" applyAlignment="1"/>
    <xf numFmtId="194" fontId="194" fillId="2" borderId="7" xfId="0" applyNumberFormat="1" applyFont="1" applyFill="1" applyBorder="1" applyAlignment="1"/>
    <xf numFmtId="194" fontId="193" fillId="0" borderId="7" xfId="0" applyNumberFormat="1" applyFont="1" applyBorder="1" applyAlignment="1"/>
    <xf numFmtId="0" fontId="190" fillId="0" borderId="0" xfId="0" applyFont="1" applyFill="1"/>
    <xf numFmtId="0" fontId="190" fillId="0" borderId="0" xfId="0" applyFont="1"/>
    <xf numFmtId="171" fontId="192" fillId="0" borderId="0" xfId="0" applyNumberFormat="1" applyFont="1" applyAlignment="1">
      <alignment horizontal="left" wrapText="1"/>
    </xf>
    <xf numFmtId="194" fontId="193" fillId="0" borderId="0" xfId="0" applyNumberFormat="1" applyFont="1"/>
    <xf numFmtId="194" fontId="193" fillId="0" borderId="7" xfId="0" applyNumberFormat="1" applyFont="1" applyFill="1" applyBorder="1"/>
    <xf numFmtId="194" fontId="193" fillId="0" borderId="7" xfId="0" applyNumberFormat="1" applyFont="1" applyBorder="1"/>
    <xf numFmtId="171" fontId="204" fillId="0" borderId="0" xfId="0" applyNumberFormat="1" applyFont="1" applyFill="1" applyAlignment="1"/>
    <xf numFmtId="194" fontId="194" fillId="2" borderId="11" xfId="0" applyNumberFormat="1" applyFont="1" applyFill="1" applyBorder="1" applyAlignment="1"/>
    <xf numFmtId="194" fontId="193" fillId="0" borderId="11" xfId="0" applyNumberFormat="1" applyFont="1" applyBorder="1" applyAlignment="1"/>
    <xf numFmtId="171" fontId="193" fillId="0" borderId="0" xfId="0" applyNumberFormat="1" applyFont="1" applyBorder="1"/>
    <xf numFmtId="0" fontId="206" fillId="0" borderId="0" xfId="0" applyFont="1" applyFill="1" applyAlignment="1">
      <alignment horizontal="left" wrapText="1"/>
    </xf>
    <xf numFmtId="0" fontId="194" fillId="0" borderId="0" xfId="0" applyFont="1" applyAlignment="1"/>
    <xf numFmtId="0" fontId="194" fillId="0" borderId="0" xfId="0" applyFont="1" applyAlignment="1">
      <alignment wrapText="1"/>
    </xf>
    <xf numFmtId="0" fontId="192" fillId="0" borderId="0" xfId="0" applyFont="1" applyAlignment="1"/>
    <xf numFmtId="0" fontId="192" fillId="0" borderId="0" xfId="0" applyFont="1" applyAlignment="1">
      <alignment horizontal="left"/>
    </xf>
    <xf numFmtId="0" fontId="193" fillId="0" borderId="0" xfId="0" applyFont="1" applyBorder="1" applyAlignment="1"/>
    <xf numFmtId="0" fontId="200" fillId="0" borderId="0" xfId="0" applyFont="1" applyAlignment="1">
      <alignment wrapText="1"/>
    </xf>
    <xf numFmtId="0" fontId="204" fillId="0" borderId="0" xfId="0" applyFont="1" applyFill="1" applyAlignment="1"/>
    <xf numFmtId="171" fontId="190" fillId="0" borderId="0" xfId="0" applyNumberFormat="1" applyFont="1" applyAlignment="1"/>
    <xf numFmtId="194" fontId="206" fillId="2" borderId="0" xfId="0" applyNumberFormat="1" applyFont="1" applyFill="1" applyAlignment="1"/>
    <xf numFmtId="171" fontId="1" fillId="0" borderId="35" xfId="0" applyNumberFormat="1" applyFont="1" applyBorder="1" applyAlignment="1">
      <alignment horizontal="left" vertical="center"/>
    </xf>
    <xf numFmtId="171" fontId="176" fillId="0" borderId="35" xfId="0" applyNumberFormat="1" applyFont="1" applyFill="1" applyBorder="1"/>
    <xf numFmtId="171" fontId="176" fillId="0" borderId="35" xfId="0" applyNumberFormat="1" applyFont="1" applyBorder="1"/>
    <xf numFmtId="171" fontId="193" fillId="0" borderId="0" xfId="0" quotePrefix="1" applyNumberFormat="1" applyFont="1" applyFill="1" applyBorder="1" applyAlignment="1">
      <alignment horizontal="center" vertical="center"/>
    </xf>
    <xf numFmtId="171" fontId="193" fillId="0" borderId="0" xfId="0" quotePrefix="1" applyNumberFormat="1" applyFont="1" applyBorder="1" applyAlignment="1">
      <alignment horizontal="center" vertical="center"/>
    </xf>
    <xf numFmtId="193" fontId="194" fillId="2" borderId="0" xfId="0" quotePrefix="1" applyNumberFormat="1" applyFont="1" applyFill="1" applyBorder="1" applyAlignment="1">
      <alignment horizontal="right" vertical="center"/>
    </xf>
    <xf numFmtId="0" fontId="194" fillId="2" borderId="0" xfId="0" applyNumberFormat="1" applyFont="1" applyFill="1" applyBorder="1" applyAlignment="1">
      <alignment horizontal="right"/>
    </xf>
    <xf numFmtId="193" fontId="194" fillId="2" borderId="0" xfId="0" applyNumberFormat="1" applyFont="1" applyFill="1" applyBorder="1" applyAlignment="1">
      <alignment horizontal="right"/>
    </xf>
    <xf numFmtId="0" fontId="193" fillId="0" borderId="0" xfId="0" applyNumberFormat="1" applyFont="1" applyFill="1" applyBorder="1" applyAlignment="1">
      <alignment horizontal="right"/>
    </xf>
    <xf numFmtId="193" fontId="193" fillId="0" borderId="0" xfId="0" applyNumberFormat="1" applyFont="1" applyFill="1" applyBorder="1" applyAlignment="1">
      <alignment horizontal="right"/>
    </xf>
    <xf numFmtId="171" fontId="194" fillId="2" borderId="0" xfId="0" quotePrefix="1" applyNumberFormat="1" applyFont="1" applyFill="1" applyBorder="1" applyAlignment="1">
      <alignment horizontal="center" vertical="center"/>
    </xf>
    <xf numFmtId="194" fontId="194" fillId="2" borderId="0" xfId="0" applyNumberFormat="1" applyFont="1" applyFill="1" applyBorder="1" applyAlignment="1">
      <alignment horizontal="right"/>
    </xf>
    <xf numFmtId="0" fontId="194" fillId="2" borderId="0" xfId="0" applyFont="1" applyFill="1"/>
    <xf numFmtId="226" fontId="193" fillId="0" borderId="0" xfId="0" applyNumberFormat="1" applyFont="1" applyFill="1" applyAlignment="1">
      <alignment horizontal="right" vertical="center"/>
    </xf>
    <xf numFmtId="226" fontId="193" fillId="0" borderId="0" xfId="0" applyNumberFormat="1" applyFont="1" applyAlignment="1">
      <alignment horizontal="right"/>
    </xf>
    <xf numFmtId="170" fontId="193" fillId="0" borderId="0" xfId="0" applyNumberFormat="1" applyFont="1" applyAlignment="1">
      <alignment horizontal="right"/>
    </xf>
    <xf numFmtId="183" fontId="193" fillId="0" borderId="0" xfId="0" applyNumberFormat="1" applyFont="1" applyAlignment="1">
      <alignment horizontal="right"/>
    </xf>
    <xf numFmtId="196" fontId="193" fillId="0" borderId="0" xfId="0" applyNumberFormat="1" applyFont="1"/>
    <xf numFmtId="184" fontId="193" fillId="0" borderId="0" xfId="0" applyNumberFormat="1" applyFont="1"/>
    <xf numFmtId="194" fontId="206" fillId="57" borderId="0" xfId="0" applyNumberFormat="1" applyFont="1" applyFill="1" applyAlignment="1">
      <alignment wrapText="1"/>
    </xf>
    <xf numFmtId="194" fontId="208" fillId="57" borderId="0" xfId="0" applyNumberFormat="1" applyFont="1" applyFill="1" applyAlignment="1">
      <alignment wrapText="1"/>
    </xf>
    <xf numFmtId="194" fontId="194" fillId="57" borderId="0" xfId="0" applyNumberFormat="1" applyFont="1" applyFill="1" applyAlignment="1"/>
    <xf numFmtId="0" fontId="206" fillId="0" borderId="0" xfId="0" applyFont="1" applyFill="1" applyAlignment="1"/>
    <xf numFmtId="0" fontId="194" fillId="0" borderId="0" xfId="0" applyFont="1" applyFill="1" applyAlignment="1">
      <alignment vertical="center" wrapText="1"/>
    </xf>
    <xf numFmtId="0" fontId="193" fillId="0" borderId="0" xfId="0" applyFont="1" applyFill="1" applyBorder="1" applyAlignment="1">
      <alignment wrapText="1"/>
    </xf>
    <xf numFmtId="0" fontId="193" fillId="0" borderId="0" xfId="0" applyFont="1" applyFill="1" applyBorder="1"/>
    <xf numFmtId="0" fontId="194" fillId="0" borderId="0" xfId="0" applyFont="1" applyFill="1"/>
    <xf numFmtId="0" fontId="205" fillId="0" borderId="0" xfId="0" applyFont="1" applyFill="1" applyAlignment="1">
      <alignment vertical="center" wrapText="1"/>
    </xf>
    <xf numFmtId="194" fontId="194" fillId="0" borderId="0" xfId="0" applyNumberFormat="1" applyFont="1" applyAlignment="1">
      <alignment vertical="center"/>
    </xf>
    <xf numFmtId="226" fontId="205" fillId="0" borderId="3" xfId="0" applyNumberFormat="1" applyFont="1" applyFill="1" applyBorder="1" applyAlignment="1">
      <alignment vertical="center"/>
    </xf>
    <xf numFmtId="0" fontId="177" fillId="0" borderId="0" xfId="0" applyFont="1" applyFill="1" applyAlignment="1">
      <alignment horizontal="center"/>
    </xf>
    <xf numFmtId="194" fontId="194" fillId="2" borderId="35" xfId="1" applyNumberFormat="1" applyFont="1" applyFill="1" applyBorder="1" applyAlignment="1"/>
    <xf numFmtId="194" fontId="194" fillId="2" borderId="0" xfId="0" applyNumberFormat="1" applyFont="1" applyFill="1" applyBorder="1" applyAlignment="1"/>
    <xf numFmtId="194" fontId="193" fillId="0" borderId="7" xfId="0" applyNumberFormat="1" applyFont="1" applyFill="1" applyBorder="1" applyAlignment="1"/>
    <xf numFmtId="194" fontId="194" fillId="2" borderId="0" xfId="1" applyNumberFormat="1" applyFont="1" applyFill="1" applyBorder="1" applyAlignment="1"/>
    <xf numFmtId="171" fontId="194" fillId="2" borderId="0" xfId="0" applyNumberFormat="1" applyFont="1" applyFill="1" applyBorder="1" applyAlignment="1">
      <alignment horizontal="right"/>
    </xf>
    <xf numFmtId="0" fontId="194" fillId="2" borderId="0" xfId="0" applyFont="1" applyFill="1" applyAlignment="1">
      <alignment horizontal="right"/>
    </xf>
    <xf numFmtId="194" fontId="194" fillId="2" borderId="7" xfId="0" applyNumberFormat="1" applyFont="1" applyFill="1" applyBorder="1" applyAlignment="1">
      <alignment horizontal="right"/>
    </xf>
    <xf numFmtId="194" fontId="194" fillId="2" borderId="0" xfId="0" applyNumberFormat="1" applyFont="1" applyFill="1"/>
    <xf numFmtId="194" fontId="194" fillId="2" borderId="7" xfId="0" applyNumberFormat="1" applyFont="1" applyFill="1" applyBorder="1"/>
    <xf numFmtId="194" fontId="194" fillId="2" borderId="0" xfId="0" applyNumberFormat="1" applyFont="1" applyFill="1" applyAlignment="1">
      <alignment wrapText="1"/>
    </xf>
    <xf numFmtId="194" fontId="194" fillId="2" borderId="35" xfId="0" applyNumberFormat="1" applyFont="1" applyFill="1" applyBorder="1" applyAlignment="1">
      <alignment vertical="center" wrapText="1"/>
    </xf>
    <xf numFmtId="194" fontId="194" fillId="2" borderId="0" xfId="0" applyNumberFormat="1" applyFont="1" applyFill="1" applyAlignment="1">
      <alignment vertical="center" wrapText="1"/>
    </xf>
    <xf numFmtId="194" fontId="194" fillId="2" borderId="1" xfId="0" applyNumberFormat="1" applyFont="1" applyFill="1" applyBorder="1" applyAlignment="1">
      <alignment vertical="center" wrapText="1"/>
    </xf>
    <xf numFmtId="0" fontId="193" fillId="2" borderId="35" xfId="0" applyFont="1" applyFill="1" applyBorder="1" applyAlignment="1">
      <alignment vertical="center"/>
    </xf>
    <xf numFmtId="0" fontId="194" fillId="2" borderId="0" xfId="0" applyFont="1" applyFill="1" applyAlignment="1">
      <alignment vertical="center"/>
    </xf>
    <xf numFmtId="168" fontId="194" fillId="2" borderId="0" xfId="1" applyNumberFormat="1" applyFont="1" applyFill="1" applyAlignment="1">
      <alignment vertical="center"/>
    </xf>
    <xf numFmtId="0" fontId="194" fillId="2" borderId="0" xfId="0" applyFont="1" applyFill="1" applyAlignment="1"/>
    <xf numFmtId="0" fontId="194" fillId="2" borderId="0" xfId="0" applyFont="1" applyFill="1" applyAlignment="1">
      <alignment horizontal="right" vertical="center"/>
    </xf>
    <xf numFmtId="228" fontId="194" fillId="2" borderId="0" xfId="1" applyNumberFormat="1" applyFont="1" applyFill="1" applyAlignment="1">
      <alignment vertical="center"/>
    </xf>
    <xf numFmtId="227" fontId="194" fillId="2" borderId="0" xfId="0" applyNumberFormat="1" applyFont="1" applyFill="1" applyBorder="1" applyAlignment="1">
      <alignment horizontal="right"/>
    </xf>
    <xf numFmtId="184" fontId="194" fillId="2" borderId="0" xfId="0" applyNumberFormat="1" applyFont="1" applyFill="1" applyAlignment="1">
      <alignment vertical="center"/>
    </xf>
    <xf numFmtId="196" fontId="194" fillId="2" borderId="0" xfId="0" applyNumberFormat="1" applyFont="1" applyFill="1" applyAlignment="1">
      <alignment vertical="center"/>
    </xf>
    <xf numFmtId="0" fontId="194" fillId="2" borderId="35" xfId="0" applyFont="1" applyFill="1" applyBorder="1" applyAlignment="1">
      <alignment vertical="center"/>
    </xf>
    <xf numFmtId="170" fontId="194" fillId="2" borderId="35" xfId="0" applyNumberFormat="1" applyFont="1" applyFill="1" applyBorder="1" applyAlignment="1">
      <alignment vertical="center"/>
    </xf>
    <xf numFmtId="194" fontId="206" fillId="2" borderId="35" xfId="1" applyNumberFormat="1" applyFont="1" applyFill="1" applyBorder="1" applyAlignment="1"/>
  </cellXfs>
  <cellStyles count="1835">
    <cellStyle name=" 1" xfId="2"/>
    <cellStyle name=" 2" xfId="3"/>
    <cellStyle name=" 2 2" xfId="4"/>
    <cellStyle name=" 3" xfId="5"/>
    <cellStyle name=" 3 2" xfId="6"/>
    <cellStyle name=" Writer Import]_x000d__x000a_Display Dialog=No_x000d__x000a__x000d__x000a_[Horizontal Arrange]_x000d__x000a_Dimensions Interlocking=Yes_x000d__x000a_Sum Hierarchy=Yes_x000d__x000a_Generate" xfId="7"/>
    <cellStyle name=" Writer Import]_x000d__x000a_Display Dialog=No_x000d__x000a__x000d__x000a_[Horizontal Arrange]_x000d__x000a_Dimensions Interlocking=Yes_x000d__x000a_Sum Hierarchy=Yes_x000d__x000a_Generate 2" xfId="8"/>
    <cellStyle name="_x000a_386grabber=M" xfId="9"/>
    <cellStyle name="_x000a_386grabber=M 2" xfId="10"/>
    <cellStyle name="%" xfId="11"/>
    <cellStyle name="% 2" xfId="12"/>
    <cellStyle name="????_ATP2007-Template" xfId="13"/>
    <cellStyle name="??_Addition Fixasset(06)" xfId="14"/>
    <cellStyle name="?d?A|i[0]" xfId="15"/>
    <cellStyle name="?f?? [0]" xfId="16"/>
    <cellStyle name="?W3s?FFFGg2" xfId="17"/>
    <cellStyle name="?W3s?FFGg2" xfId="18"/>
    <cellStyle name="?W3s?FGg2" xfId="19"/>
    <cellStyle name="?W3s?g2" xfId="20"/>
    <cellStyle name="?W3s?Gg2" xfId="21"/>
    <cellStyle name="?W3s¢FFFGg2" xfId="22"/>
    <cellStyle name="?W3s¢FFGg2" xfId="23"/>
    <cellStyle name="?W3s¢FGg2" xfId="24"/>
    <cellStyle name="?W3s¢Gg2" xfId="25"/>
    <cellStyle name="?W3s£g2" xfId="26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27"/>
    <cellStyle name="_~0096696" xfId="28"/>
    <cellStyle name="_~0096696_Book2" xfId="29"/>
    <cellStyle name="_~0096696_Book2_Jaws" xfId="30"/>
    <cellStyle name="_~0096696_HBEU BPR - MasterFile_July'10" xfId="31"/>
    <cellStyle name="_~0096696_HBEU BPR - MasterFile_July'10_Jaws" xfId="32"/>
    <cellStyle name="_~0096696_HBTR P2 - PL Summary August-10" xfId="33"/>
    <cellStyle name="_~0096696_Jaws" xfId="34"/>
    <cellStyle name="_~0096696_Turkey Financial Commentary" xfId="35"/>
    <cellStyle name="_~0096696_Turkey Financial Commentary July 2010 - Ku" xfId="36"/>
    <cellStyle name="_~0096696_Turkey Financial Commentary July 2010 with edits" xfId="37"/>
    <cellStyle name="_~0096696_Turkey Financial Commentary_ Dec-10_v3" xfId="38"/>
    <cellStyle name="_~1632005" xfId="39"/>
    <cellStyle name="_~2112803" xfId="40"/>
    <cellStyle name="_~2112803_Book2" xfId="41"/>
    <cellStyle name="_~2112803_EXCO FIN AUG09 USD" xfId="42"/>
    <cellStyle name="_~2112803_Revenues2 for ROP presentation ROP OCT 09" xfId="43"/>
    <cellStyle name="_~2112803_Summary" xfId="44"/>
    <cellStyle name="_~2875085" xfId="45"/>
    <cellStyle name="_~9636221" xfId="46"/>
    <cellStyle name="_~9636221 2" xfId="47"/>
    <cellStyle name="_~9793544" xfId="48"/>
    <cellStyle name="_~9793544 2" xfId="49"/>
    <cellStyle name="_01 Data tables P04" xfId="50"/>
    <cellStyle name="_02 Trend charts P12" xfId="51"/>
    <cellStyle name="_081218 SENT TO JLJ" xfId="52"/>
    <cellStyle name="_1" xfId="53"/>
    <cellStyle name="_1 2" xfId="54"/>
    <cellStyle name="_2 - Income Statement - Oct ROP 10 - Trend Analysis v3" xfId="55"/>
    <cellStyle name="_2006-AGUSTOS-URETIM" xfId="56"/>
    <cellStyle name="_2008 outturn as per £988" xfId="57"/>
    <cellStyle name="_2008 outturn as per £988_Book2" xfId="58"/>
    <cellStyle name="_2008 outturn as per £988_Book2_Jaws" xfId="59"/>
    <cellStyle name="_2008 outturn as per £988_BPR TURKEY RETAIL" xfId="60"/>
    <cellStyle name="_2008 outturn as per £988_HBEU BPR - MasterFile_July'10" xfId="61"/>
    <cellStyle name="_2008 outturn as per £988_HBEU BPR - MasterFile_July'10_Jaws" xfId="62"/>
    <cellStyle name="_2008 outturn as per £988_HBTR P2 - PL Summary August-10" xfId="63"/>
    <cellStyle name="_2008 outturn as per £988_Jaws" xfId="64"/>
    <cellStyle name="_2008 outturn as per £988_Report" xfId="65"/>
    <cellStyle name="_2008 outturn as per £988_Report_Jaws" xfId="66"/>
    <cellStyle name="_2008 outturn as per £988_Report_Turkey Financial Commentary July 2010 - Ku" xfId="67"/>
    <cellStyle name="_2008 outturn as per £988_Report_Turkey Financial Commentary July 2010 with edits" xfId="68"/>
    <cellStyle name="_2008 outturn as per £988_TURKEY BPR BUS COMMENT FINAL- Feb 10" xfId="69"/>
    <cellStyle name="_2008 outturn as per £988_TURKEY BPR BUS COMMENT FINAL- Feb 10_Jaws" xfId="70"/>
    <cellStyle name="_2008 outturn as per £988_TURKEY BPR BUS COMMENT FINAL- Feb 10_Turkey Financial Commentary July 2010 - Ku" xfId="71"/>
    <cellStyle name="_2008 outturn as per £988_TURKEY BPR BUS COMMENT FINAL- Feb 10_Turkey Financial Commentary July 2010 with edits" xfId="72"/>
    <cellStyle name="_2008 outturn as per £988_Turkey Fin Comm Dec09 final" xfId="73"/>
    <cellStyle name="_2008 outturn as per £988_Turkey Financial Commentary" xfId="74"/>
    <cellStyle name="_2008 outturn as per £988_Turkey Financial Commentary July 2010 - Ku" xfId="75"/>
    <cellStyle name="_2008 outturn as per £988_Turkey Financial Commentary July 2010 with edits" xfId="76"/>
    <cellStyle name="_2008 outturn as per £988_Turkey Financial Commentary_ Dec-10_v3" xfId="77"/>
    <cellStyle name="_2011_BPR working" xfId="78"/>
    <cellStyle name="_2011_BPR working 2" xfId="79"/>
    <cellStyle name="_35 CMB Income Trend" xfId="80"/>
    <cellStyle name="_35 CMB Income Trend_Jaws" xfId="81"/>
    <cellStyle name="_4_Income Trend" xfId="82"/>
    <cellStyle name="_4_Income Trend_Jaws" xfId="83"/>
    <cellStyle name="_5_Income summary CMB" xfId="84"/>
    <cellStyle name="_A&amp;SF - Income by Type" xfId="85"/>
    <cellStyle name="_A&amp;SF - Income by Type 2" xfId="86"/>
    <cellStyle name="_ABN Amro" xfId="87"/>
    <cellStyle name="_ABN Amro 2" xfId="88"/>
    <cellStyle name="_ABS UPDTED" xfId="89"/>
    <cellStyle name="_Adjustments" xfId="90"/>
    <cellStyle name="_Adjustments 2" xfId="91"/>
    <cellStyle name="_Adjustments_Cash Mgmt - Commercial Bank Oct 2007" xfId="92"/>
    <cellStyle name="_Adjustments_Cash Mgmt - Commercial Bank Oct 2007 2" xfId="93"/>
    <cellStyle name="_Adjustments_xSAPtemp5442" xfId="94"/>
    <cellStyle name="_Adjustments_xSAPtemp5442 2" xfId="95"/>
    <cellStyle name="_AIG" xfId="96"/>
    <cellStyle name="_AIG-OCAK" xfId="97"/>
    <cellStyle name="_ALCO pack information v3_Mar08 excl Rwa" xfId="98"/>
    <cellStyle name="_ALCO pack information v3_Mar08 excl Rwa 2" xfId="99"/>
    <cellStyle name="_ALCO pack information v3_Mar08 excl Rwa_GMB Jul 10 Excel workings" xfId="100"/>
    <cellStyle name="_ALCO pack information v3_Mar08 excl Rwa_GMB Jul 10 Excel workings 2" xfId="101"/>
    <cellStyle name="_ALCO pack information v3_Mar08 excl Rwa_GMB Jul 10 Excel workings_Jaws" xfId="102"/>
    <cellStyle name="_ALCO pack information v3_Mar08 excl Rwa_GMB Jul 10 Excel workings_Jaws 2" xfId="103"/>
    <cellStyle name="_ALCO pack information v3_Mar08 excl Rwa_GMB Jul 10 Excel workings_Sheet2" xfId="104"/>
    <cellStyle name="_ALCO pack information v3_Mar08 excl Rwa_GMB Jul 10 Excel workings_Sheet2 2" xfId="105"/>
    <cellStyle name="_ALCO pack information v3_Mar08 excl Rwa_Jaws" xfId="106"/>
    <cellStyle name="_ALCO pack information v3_Mar08 excl Rwa_Jaws 2" xfId="107"/>
    <cellStyle name="_ALCO pack information v3_Mar08 excl Rwa_Regional analysis" xfId="108"/>
    <cellStyle name="_ALCO pack information v3_Mar08 excl Rwa_Regional analysis 2" xfId="109"/>
    <cellStyle name="_ALCO pack information v3_Mar08 excl Rwa_Regional analysis_Final" xfId="110"/>
    <cellStyle name="_ALCO pack information v3_Mar08 excl Rwa_Regional analysis_Final 2" xfId="111"/>
    <cellStyle name="_ALCO pack information v3_Mar08 excl Rwa_Sheet2" xfId="112"/>
    <cellStyle name="_ALCO pack information v3_Mar08 excl Rwa_Sheet2 2" xfId="113"/>
    <cellStyle name="_AMGB_SIV10November (updated to 31st Oct positions)" xfId="114"/>
    <cellStyle name="_AMGB_SIV10November (updated to 31st Oct positions) 2" xfId="115"/>
    <cellStyle name="_ANA LISTE" xfId="116"/>
    <cellStyle name="_ANA LISTE_YNL-" xfId="117"/>
    <cellStyle name="_Anubav bpr Final" xfId="118"/>
    <cellStyle name="_Anubav bpr Final 2" xfId="119"/>
    <cellStyle name="_Anubav bpr Final_GMB Jul 10 Excel workings" xfId="120"/>
    <cellStyle name="_Anubav bpr Final_GMB Jul 10 Excel workings 2" xfId="121"/>
    <cellStyle name="_Anubav bpr Final_GMB Jul 10 Excel workings_Jaws" xfId="122"/>
    <cellStyle name="_Anubav bpr Final_GMB Jul 10 Excel workings_Jaws 2" xfId="123"/>
    <cellStyle name="_Anubav bpr Final_GMB Jul 10 Excel workings_Sheet2" xfId="124"/>
    <cellStyle name="_Anubav bpr Final_GMB Jul 10 Excel workings_Sheet2 2" xfId="125"/>
    <cellStyle name="_Anubav bpr Final_Jaws" xfId="126"/>
    <cellStyle name="_Anubav bpr Final_Jaws 2" xfId="127"/>
    <cellStyle name="_Anubav bpr Final_Regional analysis" xfId="128"/>
    <cellStyle name="_Anubav bpr Final_Regional analysis 2" xfId="129"/>
    <cellStyle name="_Anubav bpr Final_Regional analysis_Final" xfId="130"/>
    <cellStyle name="_Anubav bpr Final_Regional analysis_Final 2" xfId="131"/>
    <cellStyle name="_Anubav bpr Final_Sheet2" xfId="132"/>
    <cellStyle name="_Anubav bpr Final_Sheet2 2" xfId="133"/>
    <cellStyle name="_AOP 2006 for HR" xfId="134"/>
    <cellStyle name="_AOP 2006 for HR_Book2" xfId="135"/>
    <cellStyle name="_AOP 2006 for HR_EXCO FIN AUG09 USD" xfId="136"/>
    <cellStyle name="_AOP 2006 for HR_Revenues2 for ROP presentation ROP OCT 09" xfId="137"/>
    <cellStyle name="_AOP 2006 for HR_Summary" xfId="138"/>
    <cellStyle name="_ASF L&amp;A Ave Bal" xfId="139"/>
    <cellStyle name="_ASF L&amp;A Ave Bal 2" xfId="140"/>
    <cellStyle name="_ASS MTM Collated Values" xfId="141"/>
    <cellStyle name="_ATP 2006-07 Final June 06  Final Movement Cibm to PTS - V5" xfId="142"/>
    <cellStyle name="_ATP 2006-07 Final June 06  Final Movement Cibm to PTS - V5_Book2" xfId="143"/>
    <cellStyle name="_ATP 2006-07 Final June 06  Final Movement Cibm to PTS - V5_EXCO FIN AUG09 USD" xfId="144"/>
    <cellStyle name="_ATP 2006-07 Final June 06  Final Movement Cibm to PTS - V5_Revenues2 for ROP presentation ROP OCT 09" xfId="145"/>
    <cellStyle name="_ATP 2006-07 Final June 06  Final Movement Cibm to PTS - V5_Summary" xfId="146"/>
    <cellStyle name="_Attributable Profit" xfId="147"/>
    <cellStyle name="_August- Derivative Calculation" xfId="148"/>
    <cellStyle name="_August- Derivative Calculation 2" xfId="149"/>
    <cellStyle name="_Ave Bal by Product - FCST" xfId="150"/>
    <cellStyle name="_Ave Bal by Product - FCST 2" xfId="151"/>
    <cellStyle name="_Average Balances" xfId="152"/>
    <cellStyle name="_Averqage Balances" xfId="153"/>
    <cellStyle name="_AXA-OCAK" xfId="154"/>
    <cellStyle name="_Bal by Prod Rrd - Ave L+A PY" xfId="155"/>
    <cellStyle name="_Bal by Prod Rrd - Ave L+A PY 2" xfId="156"/>
    <cellStyle name="_Balance Sheet (2)" xfId="157"/>
    <cellStyle name="_Balance Sheet (2) 2" xfId="158"/>
    <cellStyle name="_Balance sheet summary" xfId="159"/>
    <cellStyle name="_Balance sheet summary 2" xfId="160"/>
    <cellStyle name="_Balance sheet summary_01 Data tables P04" xfId="161"/>
    <cellStyle name="_Balance sheet summary_01 Data tables P04 2" xfId="162"/>
    <cellStyle name="_Balance Sheet Summary_Book2" xfId="163"/>
    <cellStyle name="_Balance Sheet Summary_Book2 2" xfId="164"/>
    <cellStyle name="_Balance Sheet Summary_Group summary PBT by selected countries v2" xfId="165"/>
    <cellStyle name="_Balance Sheet Summary_Group summary PBT by selected countries v2 2" xfId="166"/>
    <cellStyle name="_Balance Sheet Summary_HBEU PL and Commentary - Appendix" xfId="167"/>
    <cellStyle name="_Balance Sheet Summary_HBEU PL and Commentary - Appendix 2" xfId="168"/>
    <cellStyle name="_Balance Sheet Summary_Rec_Jul 2011" xfId="169"/>
    <cellStyle name="_Balance Sheet Summary_Rec_Jul 2011 2" xfId="170"/>
    <cellStyle name="_Balance Sheet Summary_Reconciliation MGD vs Geog" xfId="171"/>
    <cellStyle name="_Balance Sheet Summary_Reconciliation MGD vs Geog 2" xfId="172"/>
    <cellStyle name="_Balances &amp; Margins monthly analysis -September 07" xfId="173"/>
    <cellStyle name="_Balances &amp; Margins monthly analysis -September 07 2" xfId="174"/>
    <cellStyle name="_BALS Deps" xfId="175"/>
    <cellStyle name="_BALS Deps 2" xfId="176"/>
    <cellStyle name="_BALS L+A" xfId="177"/>
    <cellStyle name="_BALS L+A 2" xfId="178"/>
    <cellStyle name="_BankofAmerica" xfId="179"/>
    <cellStyle name="_BankofAmerica_1" xfId="180"/>
    <cellStyle name="_BankofAmerica_1 2" xfId="181"/>
    <cellStyle name="_BankofTokyoMitsubishi" xfId="182"/>
    <cellStyle name="_BankofTokyoMitsubishi 2" xfId="183"/>
    <cellStyle name="_BarCap - UKB RM ETA Report 2007 300407 with pivots" xfId="184"/>
    <cellStyle name="_BarCap - UKB RM ETA Report 2007 300407 with pivots 2" xfId="185"/>
    <cellStyle name="_BarCap - UKB RM ETA Report 2007 300407 with pivots_Book2" xfId="186"/>
    <cellStyle name="_BarCap - UKB RM ETA Report 2007 300407 with pivots_Book2 2" xfId="187"/>
    <cellStyle name="_BarCap - UKB RM ETA Report 2007 300407 with pivots_HBEU BPR - MasterFile_July'10" xfId="188"/>
    <cellStyle name="_BarCap - UKB RM ETA Report 2007 300407 with pivots_HBEU BPR - MasterFile_July'10 2" xfId="189"/>
    <cellStyle name="_BarCap - UKB RM ETA Report 2007 300407 with pivots_HBTR P2 - PL Summary August-10" xfId="190"/>
    <cellStyle name="_BarCap - UKB RM ETA Report 2007 300407 with pivots_Turkey Financial Commentary" xfId="191"/>
    <cellStyle name="_BarCap - UKB RM ETA Report 2007 300407 with pivots_Turkey Financial Commentary_ Dec-10_v3" xfId="192"/>
    <cellStyle name="_Barclays Capital" xfId="193"/>
    <cellStyle name="_Barclays Capital_1" xfId="194"/>
    <cellStyle name="_Barclays Capital_1 2" xfId="195"/>
    <cellStyle name="_BAZ MTM Collated Values" xfId="196"/>
    <cellStyle name="_BB Dep Ave Bal" xfId="197"/>
    <cellStyle name="_BB Dep Ave Bal 2" xfId="198"/>
    <cellStyle name="_BB L&amp;A Ave Bal" xfId="199"/>
    <cellStyle name="_BB L&amp;A Ave Bal 2" xfId="200"/>
    <cellStyle name="_BB STP" xfId="201"/>
    <cellStyle name="_BB STP 2" xfId="202"/>
    <cellStyle name="_Bear Stearns" xfId="203"/>
    <cellStyle name="_Bear Stearns 2" xfId="204"/>
    <cellStyle name="_BLoB stress testing template HSBC France 29.10.10 excl. Man Insurance" xfId="205"/>
    <cellStyle name="_BLoB stress testing template HSBC France 29.10.10 excl. Man Insurance_Jaws" xfId="206"/>
    <cellStyle name="_BNP Paribas" xfId="207"/>
    <cellStyle name="_BNP Paribas 2" xfId="208"/>
    <cellStyle name="_Board report working file" xfId="209"/>
    <cellStyle name="_Board report working file 2" xfId="210"/>
    <cellStyle name="_Book1" xfId="211"/>
    <cellStyle name="_Book1 2" xfId="212"/>
    <cellStyle name="_Book2" xfId="213"/>
    <cellStyle name="_Book2 2" xfId="214"/>
    <cellStyle name="_Book2_1" xfId="215"/>
    <cellStyle name="_Book2_1 2" xfId="216"/>
    <cellStyle name="_Book2_32 HNAH Retail" xfId="217"/>
    <cellStyle name="_Book2_32 HNAH Retail 2" xfId="218"/>
    <cellStyle name="_Book2_Balance sheet summary" xfId="219"/>
    <cellStyle name="_Book2_Board report working file" xfId="220"/>
    <cellStyle name="_Book2_BPR excel workings_Apr 2011_23052011" xfId="221"/>
    <cellStyle name="_Book2_Group results P5" xfId="222"/>
    <cellStyle name="_Book3" xfId="223"/>
    <cellStyle name="_Book3_1" xfId="224"/>
    <cellStyle name="_Book3_1 2" xfId="225"/>
    <cellStyle name="_Book4" xfId="226"/>
    <cellStyle name="_Book5" xfId="227"/>
    <cellStyle name="_Book5 2" xfId="228"/>
    <cellStyle name="_BPR - Retail - Master" xfId="229"/>
    <cellStyle name="_BPR excel working file July 2011 (version 1)" xfId="230"/>
    <cellStyle name="_BPR excel workings_Apr 2011_23052011" xfId="231"/>
    <cellStyle name="_BPR excel workings_Apr 2011_23052011 2" xfId="232"/>
    <cellStyle name="_BPR GBM_0508 VALUED 6.11.08" xfId="233"/>
    <cellStyle name="_BPR GBM_0508 VALUED 6.11.08 2" xfId="234"/>
    <cellStyle name="_BPR GBM_0508_DRAFT valued 6.9.08" xfId="235"/>
    <cellStyle name="_BPR GBM_0508_DRAFT valued 6.9.08 2" xfId="236"/>
    <cellStyle name="_BPR GBM_0608 7-9-08A" xfId="237"/>
    <cellStyle name="_BPR GBM_0608 7-9-08A 2" xfId="238"/>
    <cellStyle name="_BPR GBM_0608_valued_070808v2" xfId="239"/>
    <cellStyle name="_BPR GBM_0608_valued_070808v2 2" xfId="240"/>
    <cellStyle name="_BPR GBM_0608value 0710" xfId="241"/>
    <cellStyle name="_BPR GBM_0608value 0710 2" xfId="242"/>
    <cellStyle name="_BPR GBM_0608value 0710V3" xfId="243"/>
    <cellStyle name="_BPR GBM_0608value 0710V3 2" xfId="244"/>
    <cellStyle name="_BPR GBM_0708_draft 081208" xfId="245"/>
    <cellStyle name="_BPR GBM_0708_draft 081208 2" xfId="246"/>
    <cellStyle name="_BPR USD GBP" xfId="247"/>
    <cellStyle name="_breakdown" xfId="248"/>
    <cellStyle name="_breakdown_Book2" xfId="249"/>
    <cellStyle name="_breakdown_EXCO FIN AUG09 USD" xfId="250"/>
    <cellStyle name="_breakdown_Revenues2 for ROP presentation ROP OCT 09" xfId="251"/>
    <cellStyle name="_breakdown_Summary" xfId="252"/>
    <cellStyle name="_Bridges by CGs" xfId="253"/>
    <cellStyle name="_Bridges by Regions" xfId="254"/>
    <cellStyle name="_Broker by CG" xfId="255"/>
    <cellStyle name="_Broker by CG 2" xfId="256"/>
    <cellStyle name="_Broker Estimate Analysis 2009-09-29" xfId="257"/>
    <cellStyle name="_Broker Estimate Analysis 2009-09-29 2" xfId="258"/>
    <cellStyle name="_BS" xfId="259"/>
    <cellStyle name="_BS 2" xfId="260"/>
    <cellStyle name="_BSC - revised v11 (2010 actuals)" xfId="261"/>
    <cellStyle name="_Cadrage b2004v7" xfId="262"/>
    <cellStyle name="_Cadrage b2004v7 2" xfId="263"/>
    <cellStyle name="_Cadrage b2004v7_1" xfId="264"/>
    <cellStyle name="_Cadrage b2004v7_1_Book2" xfId="265"/>
    <cellStyle name="_Cadrage b2004v7_1_Book2_Jaws" xfId="266"/>
    <cellStyle name="_Cadrage b2004v7_1_HBEU BPR - MasterFile_July'10" xfId="267"/>
    <cellStyle name="_Cadrage b2004v7_1_HBEU BPR - MasterFile_July'10_Jaws" xfId="268"/>
    <cellStyle name="_Cadrage b2004v7_1_HBTR P2 - PL Summary August-10" xfId="269"/>
    <cellStyle name="_Cadrage b2004v7_1_Jaws" xfId="270"/>
    <cellStyle name="_Cadrage b2004v7_1_Turkey Financial Commentary" xfId="271"/>
    <cellStyle name="_Cadrage b2004v7_1_Turkey Financial Commentary July 2010 - Ku" xfId="272"/>
    <cellStyle name="_Cadrage b2004v7_1_Turkey Financial Commentary July 2010 with edits" xfId="273"/>
    <cellStyle name="_Cadrage b2004v7_1_Turkey Financial Commentary_ Dec-10_v3" xfId="274"/>
    <cellStyle name="_Cadrage b2004v9" xfId="275"/>
    <cellStyle name="_Cadrage b2004v9_1" xfId="276"/>
    <cellStyle name="_Cadrage b2004v9_1_Book2" xfId="277"/>
    <cellStyle name="_Cadrage b2004v9_1_Book2_Jaws" xfId="278"/>
    <cellStyle name="_Cadrage b2004v9_1_HBEU BPR - MasterFile_July'10" xfId="279"/>
    <cellStyle name="_Cadrage b2004v9_1_HBEU BPR - MasterFile_July'10_Jaws" xfId="280"/>
    <cellStyle name="_Cadrage b2004v9_1_HBTR P2 - PL Summary August-10" xfId="281"/>
    <cellStyle name="_Cadrage b2004v9_1_Jaws" xfId="282"/>
    <cellStyle name="_Cadrage b2004v9_1_MSB2005" xfId="283"/>
    <cellStyle name="_Cadrage b2004v9_1_MSB2005 2" xfId="284"/>
    <cellStyle name="_Cadrage b2004v9_1_Turkey Financial Commentary" xfId="285"/>
    <cellStyle name="_Cadrage b2004v9_1_Turkey Financial Commentary July 2010 - Ku" xfId="286"/>
    <cellStyle name="_Cadrage b2004v9_1_Turkey Financial Commentary July 2010 with edits" xfId="287"/>
    <cellStyle name="_Cadrage b2004v9_1_Turkey Financial Commentary_ Dec-10_v3" xfId="288"/>
    <cellStyle name="_Cadrage b2004v9_Book2" xfId="289"/>
    <cellStyle name="_Cadrage b2004v9_Book2_Jaws" xfId="290"/>
    <cellStyle name="_Cadrage b2004v9_HBEU BPR - MasterFile_July'10" xfId="291"/>
    <cellStyle name="_Cadrage b2004v9_HBEU BPR - MasterFile_July'10_Jaws" xfId="292"/>
    <cellStyle name="_Cadrage b2004v9_HBTR P2 - PL Summary August-10" xfId="293"/>
    <cellStyle name="_Cadrage b2004v9_Jaws" xfId="294"/>
    <cellStyle name="_Cadrage b2004v9_MSB2005" xfId="295"/>
    <cellStyle name="_Cadrage b2004v9_MSB2005_Book2" xfId="296"/>
    <cellStyle name="_Cadrage b2004v9_MSB2005_Book2_Jaws" xfId="297"/>
    <cellStyle name="_Cadrage b2004v9_MSB2005_HBEU BPR - MasterFile_July'10" xfId="298"/>
    <cellStyle name="_Cadrage b2004v9_MSB2005_HBEU BPR - MasterFile_July'10_Jaws" xfId="299"/>
    <cellStyle name="_Cadrage b2004v9_MSB2005_HBTR P2 - PL Summary August-10" xfId="300"/>
    <cellStyle name="_Cadrage b2004v9_MSB2005_Jaws" xfId="301"/>
    <cellStyle name="_Cadrage b2004v9_MSB2005_Turkey Financial Commentary" xfId="302"/>
    <cellStyle name="_Cadrage b2004v9_MSB2005_Turkey Financial Commentary July 2010 - Ku" xfId="303"/>
    <cellStyle name="_Cadrage b2004v9_MSB2005_Turkey Financial Commentary July 2010 with edits" xfId="304"/>
    <cellStyle name="_Cadrage b2004v9_MSB2005_Turkey Financial Commentary_ Dec-10_v3" xfId="305"/>
    <cellStyle name="_Cadrage b2004v9_Turkey Financial Commentary" xfId="306"/>
    <cellStyle name="_Cadrage b2004v9_Turkey Financial Commentary July 2010 - Ku" xfId="307"/>
    <cellStyle name="_Cadrage b2004v9_Turkey Financial Commentary July 2010 with edits" xfId="308"/>
    <cellStyle name="_Cadrage b2004v9_Turkey Financial Commentary_ Dec-10_v3" xfId="309"/>
    <cellStyle name="_Calyon" xfId="310"/>
    <cellStyle name="_Calyon 2" xfId="311"/>
    <cellStyle name="_Calyon_1" xfId="312"/>
    <cellStyle name="_Capture Sheet-Countries " xfId="313"/>
    <cellStyle name="_Cash Mgmt - Commercial Bank Oct 2007" xfId="314"/>
    <cellStyle name="_Cash Mgmt - Commercial Bank Oct 2007 2" xfId="315"/>
    <cellStyle name="_Cash Mgmt - Commercial Bank Oct 2007_Book2" xfId="316"/>
    <cellStyle name="_Cash Mgmt - Commercial Bank Oct 2007_Book2 2" xfId="317"/>
    <cellStyle name="_Cash Mgmt - Commercial Bank Oct 2007_Book2_Jaws" xfId="318"/>
    <cellStyle name="_Cash Mgmt - Commercial Bank Oct 2007_Book2_Jaws 2" xfId="319"/>
    <cellStyle name="_Cash Mgmt - Commercial Bank Oct 2007_Book2_Sheet2" xfId="320"/>
    <cellStyle name="_Cash Mgmt - Commercial Bank Oct 2007_Book2_Sheet2 2" xfId="321"/>
    <cellStyle name="_Cash Mgmt - Commercial Bank Oct 2007_BPR TURKEY RETAIL" xfId="322"/>
    <cellStyle name="_Cash Mgmt - Commercial Bank Oct 2007_BPR TURKEY RETAIL 2" xfId="323"/>
    <cellStyle name="_Cash Mgmt - Commercial Bank Oct 2007_BPR TURKEY RETAIL_Book2" xfId="324"/>
    <cellStyle name="_Cash Mgmt - Commercial Bank Oct 2007_BPR TURKEY RETAIL_Book2 2" xfId="325"/>
    <cellStyle name="_Cash Mgmt - Commercial Bank Oct 2007_BPR TURKEY RETAIL_HBEU BPR - MasterFile_July'10" xfId="326"/>
    <cellStyle name="_Cash Mgmt - Commercial Bank Oct 2007_BPR TURKEY RETAIL_HBEU BPR - MasterFile_July'10 2" xfId="327"/>
    <cellStyle name="_Cash Mgmt - Commercial Bank Oct 2007_BPR TURKEY RETAIL_HBTR P2 - PL Summary August-10" xfId="328"/>
    <cellStyle name="_Cash Mgmt - Commercial Bank Oct 2007_BPR TURKEY RETAIL_Turkey Financial Commentary" xfId="329"/>
    <cellStyle name="_Cash Mgmt - Commercial Bank Oct 2007_BPR TURKEY RETAIL_Turkey Financial Commentary_ Dec-10_v3" xfId="330"/>
    <cellStyle name="_Cash Mgmt - Commercial Bank Oct 2007_GMB Jul 10 Excel workings" xfId="331"/>
    <cellStyle name="_Cash Mgmt - Commercial Bank Oct 2007_GMB Jul 10 Excel workings 2" xfId="332"/>
    <cellStyle name="_Cash Mgmt - Commercial Bank Oct 2007_GMB Jul 10 Excel workings_Jaws" xfId="333"/>
    <cellStyle name="_Cash Mgmt - Commercial Bank Oct 2007_GMB Jul 10 Excel workings_Jaws 2" xfId="334"/>
    <cellStyle name="_Cash Mgmt - Commercial Bank Oct 2007_GMB Jul 10 Excel workings_Sheet2" xfId="335"/>
    <cellStyle name="_Cash Mgmt - Commercial Bank Oct 2007_GMB Jul 10 Excel workings_Sheet2 2" xfId="336"/>
    <cellStyle name="_Cash Mgmt - Commercial Bank Oct 2007_HBEU BPR - MasterFile_July'10" xfId="337"/>
    <cellStyle name="_Cash Mgmt - Commercial Bank Oct 2007_HBEU BPR - MasterFile_July'10 2" xfId="338"/>
    <cellStyle name="_Cash Mgmt - Commercial Bank Oct 2007_HBEU BPR - MasterFile_July'10_Jaws" xfId="339"/>
    <cellStyle name="_Cash Mgmt - Commercial Bank Oct 2007_HBEU BPR - MasterFile_July'10_Jaws 2" xfId="340"/>
    <cellStyle name="_Cash Mgmt - Commercial Bank Oct 2007_HBEU BPR - MasterFile_July'10_Sheet2" xfId="341"/>
    <cellStyle name="_Cash Mgmt - Commercial Bank Oct 2007_HBEU BPR - MasterFile_July'10_Sheet2 2" xfId="342"/>
    <cellStyle name="_Cash Mgmt - Commercial Bank Oct 2007_HBTR P2 - PL Summary August-10" xfId="343"/>
    <cellStyle name="_Cash Mgmt - Commercial Bank Oct 2007_Jaws" xfId="344"/>
    <cellStyle name="_Cash Mgmt - Commercial Bank Oct 2007_Jaws 2" xfId="345"/>
    <cellStyle name="_Cash Mgmt - Commercial Bank Oct 2007_Regional analysis" xfId="346"/>
    <cellStyle name="_Cash Mgmt - Commercial Bank Oct 2007_Regional analysis 2" xfId="347"/>
    <cellStyle name="_Cash Mgmt - Commercial Bank Oct 2007_Regional analysis_Final" xfId="348"/>
    <cellStyle name="_Cash Mgmt - Commercial Bank Oct 2007_Regional analysis_Final 2" xfId="349"/>
    <cellStyle name="_Cash Mgmt - Commercial Bank Oct 2007_Report" xfId="350"/>
    <cellStyle name="_Cash Mgmt - Commercial Bank Oct 2007_Report 2" xfId="351"/>
    <cellStyle name="_Cash Mgmt - Commercial Bank Oct 2007_Report_GMB Jul 10 Excel workings" xfId="352"/>
    <cellStyle name="_Cash Mgmt - Commercial Bank Oct 2007_Report_GMB Jul 10 Excel workings 2" xfId="353"/>
    <cellStyle name="_Cash Mgmt - Commercial Bank Oct 2007_Report_GMB Jul 10 Excel workings_Jaws" xfId="354"/>
    <cellStyle name="_Cash Mgmt - Commercial Bank Oct 2007_Report_GMB Jul 10 Excel workings_Jaws 2" xfId="355"/>
    <cellStyle name="_Cash Mgmt - Commercial Bank Oct 2007_Report_GMB Jul 10 Excel workings_Sheet2" xfId="356"/>
    <cellStyle name="_Cash Mgmt - Commercial Bank Oct 2007_Report_GMB Jul 10 Excel workings_Sheet2 2" xfId="357"/>
    <cellStyle name="_Cash Mgmt - Commercial Bank Oct 2007_Report_Jaws" xfId="358"/>
    <cellStyle name="_Cash Mgmt - Commercial Bank Oct 2007_Report_Jaws 2" xfId="359"/>
    <cellStyle name="_Cash Mgmt - Commercial Bank Oct 2007_Report_Regional analysis" xfId="360"/>
    <cellStyle name="_Cash Mgmt - Commercial Bank Oct 2007_Report_Regional analysis 2" xfId="361"/>
    <cellStyle name="_Cash Mgmt - Commercial Bank Oct 2007_Report_Regional analysis_Final" xfId="362"/>
    <cellStyle name="_Cash Mgmt - Commercial Bank Oct 2007_Report_Regional analysis_Final 2" xfId="363"/>
    <cellStyle name="_Cash Mgmt - Commercial Bank Oct 2007_Report_Sheet2" xfId="364"/>
    <cellStyle name="_Cash Mgmt - Commercial Bank Oct 2007_Report_Sheet2 2" xfId="365"/>
    <cellStyle name="_Cash Mgmt - Commercial Bank Oct 2007_Report_Turkey Financial Commentary July 2010 - Ku" xfId="366"/>
    <cellStyle name="_Cash Mgmt - Commercial Bank Oct 2007_Report_Turkey Financial Commentary July 2010 - Ku 2" xfId="367"/>
    <cellStyle name="_Cash Mgmt - Commercial Bank Oct 2007_Report_Turkey Financial Commentary July 2010 with edits" xfId="368"/>
    <cellStyle name="_Cash Mgmt - Commercial Bank Oct 2007_Report_Turkey Financial Commentary July 2010 with edits 2" xfId="369"/>
    <cellStyle name="_Cash Mgmt - Commercial Bank Oct 2007_Sheet2" xfId="370"/>
    <cellStyle name="_Cash Mgmt - Commercial Bank Oct 2007_Sheet2 2" xfId="371"/>
    <cellStyle name="_Cash Mgmt - Commercial Bank Oct 2007_TURKEY BPR BUS COMMENT FINAL- Feb 10" xfId="372"/>
    <cellStyle name="_Cash Mgmt - Commercial Bank Oct 2007_TURKEY BPR BUS COMMENT FINAL- Feb 10 2" xfId="373"/>
    <cellStyle name="_Cash Mgmt - Commercial Bank Oct 2007_TURKEY BPR BUS COMMENT FINAL- Feb 10_GMB Jul 10 Excel workings" xfId="374"/>
    <cellStyle name="_Cash Mgmt - Commercial Bank Oct 2007_TURKEY BPR BUS COMMENT FINAL- Feb 10_GMB Jul 10 Excel workings 2" xfId="375"/>
    <cellStyle name="_Cash Mgmt - Commercial Bank Oct 2007_TURKEY BPR BUS COMMENT FINAL- Feb 10_GMB Jul 10 Excel workings_Jaws" xfId="376"/>
    <cellStyle name="_Cash Mgmt - Commercial Bank Oct 2007_TURKEY BPR BUS COMMENT FINAL- Feb 10_GMB Jul 10 Excel workings_Jaws 2" xfId="377"/>
    <cellStyle name="_Cash Mgmt - Commercial Bank Oct 2007_TURKEY BPR BUS COMMENT FINAL- Feb 10_GMB Jul 10 Excel workings_Sheet2" xfId="378"/>
    <cellStyle name="_Cash Mgmt - Commercial Bank Oct 2007_TURKEY BPR BUS COMMENT FINAL- Feb 10_GMB Jul 10 Excel workings_Sheet2 2" xfId="379"/>
    <cellStyle name="_Cash Mgmt - Commercial Bank Oct 2007_TURKEY BPR BUS COMMENT FINAL- Feb 10_Jaws" xfId="380"/>
    <cellStyle name="_Cash Mgmt - Commercial Bank Oct 2007_TURKEY BPR BUS COMMENT FINAL- Feb 10_Jaws 2" xfId="381"/>
    <cellStyle name="_Cash Mgmt - Commercial Bank Oct 2007_TURKEY BPR BUS COMMENT FINAL- Feb 10_Regional analysis" xfId="382"/>
    <cellStyle name="_Cash Mgmt - Commercial Bank Oct 2007_TURKEY BPR BUS COMMENT FINAL- Feb 10_Regional analysis 2" xfId="383"/>
    <cellStyle name="_Cash Mgmt - Commercial Bank Oct 2007_TURKEY BPR BUS COMMENT FINAL- Feb 10_Regional analysis_Final" xfId="384"/>
    <cellStyle name="_Cash Mgmt - Commercial Bank Oct 2007_TURKEY BPR BUS COMMENT FINAL- Feb 10_Regional analysis_Final 2" xfId="385"/>
    <cellStyle name="_Cash Mgmt - Commercial Bank Oct 2007_TURKEY BPR BUS COMMENT FINAL- Feb 10_Sheet2" xfId="386"/>
    <cellStyle name="_Cash Mgmt - Commercial Bank Oct 2007_TURKEY BPR BUS COMMENT FINAL- Feb 10_Sheet2 2" xfId="387"/>
    <cellStyle name="_Cash Mgmt - Commercial Bank Oct 2007_TURKEY BPR BUS COMMENT FINAL- Feb 10_Turkey Financial Commentary July 2010 - Ku" xfId="388"/>
    <cellStyle name="_Cash Mgmt - Commercial Bank Oct 2007_TURKEY BPR BUS COMMENT FINAL- Feb 10_Turkey Financial Commentary July 2010 - Ku 2" xfId="389"/>
    <cellStyle name="_Cash Mgmt - Commercial Bank Oct 2007_TURKEY BPR BUS COMMENT FINAL- Feb 10_Turkey Financial Commentary July 2010 with edits" xfId="390"/>
    <cellStyle name="_Cash Mgmt - Commercial Bank Oct 2007_TURKEY BPR BUS COMMENT FINAL- Feb 10_Turkey Financial Commentary July 2010 with edits 2" xfId="391"/>
    <cellStyle name="_Cash Mgmt - Commercial Bank Oct 2007_Turkey Fin Comm Dec09 final" xfId="392"/>
    <cellStyle name="_Cash Mgmt - Commercial Bank Oct 2007_Turkey Fin Comm Dec09 final 2" xfId="393"/>
    <cellStyle name="_Cash Mgmt - Commercial Bank Oct 2007_Turkey Fin Comm Dec09 final_Book2" xfId="394"/>
    <cellStyle name="_Cash Mgmt - Commercial Bank Oct 2007_Turkey Fin Comm Dec09 final_Book2 2" xfId="395"/>
    <cellStyle name="_Cash Mgmt - Commercial Bank Oct 2007_Turkey Fin Comm Dec09 final_HBEU BPR - MasterFile_July'10" xfId="396"/>
    <cellStyle name="_Cash Mgmt - Commercial Bank Oct 2007_Turkey Fin Comm Dec09 final_HBEU BPR - MasterFile_July'10 2" xfId="397"/>
    <cellStyle name="_Cash Mgmt - Commercial Bank Oct 2007_Turkey Fin Comm Dec09 final_HBTR P2 - PL Summary August-10" xfId="398"/>
    <cellStyle name="_Cash Mgmt - Commercial Bank Oct 2007_Turkey Fin Comm Dec09 final_Turkey Financial Commentary" xfId="399"/>
    <cellStyle name="_Cash Mgmt - Commercial Bank Oct 2007_Turkey Fin Comm Dec09 final_Turkey Financial Commentary_ Dec-10_v3" xfId="400"/>
    <cellStyle name="_Cash Mgmt - Commercial Bank Oct 2007_Turkey Financial Commentary" xfId="401"/>
    <cellStyle name="_Cash Mgmt - Commercial Bank Oct 2007_Turkey Financial Commentary July 2010 - Ku" xfId="402"/>
    <cellStyle name="_Cash Mgmt - Commercial Bank Oct 2007_Turkey Financial Commentary July 2010 - Ku 2" xfId="403"/>
    <cellStyle name="_Cash Mgmt - Commercial Bank Oct 2007_Turkey Financial Commentary July 2010 with edits" xfId="404"/>
    <cellStyle name="_Cash Mgmt - Commercial Bank Oct 2007_Turkey Financial Commentary July 2010 with edits 2" xfId="405"/>
    <cellStyle name="_Cash Mgmt - Commercial Bank Oct 2007_Turkey Financial Commentary_ Dec-10_v3" xfId="406"/>
    <cellStyle name="_CDC Ixis" xfId="407"/>
    <cellStyle name="_CE CEO as at 100127" xfId="408"/>
    <cellStyle name="_Central Income Split" xfId="409"/>
    <cellStyle name="_CEO France" xfId="410"/>
    <cellStyle name="_CEO Germany" xfId="411"/>
    <cellStyle name="_CEO Malta" xfId="412"/>
    <cellStyle name="_CEO Turkey" xfId="413"/>
    <cellStyle name="_CEO under $100m countries" xfId="414"/>
    <cellStyle name="_CG Income Tables" xfId="415"/>
    <cellStyle name="_Change History" xfId="416"/>
    <cellStyle name="_Change History 2" xfId="417"/>
    <cellStyle name="_Citigroup" xfId="418"/>
    <cellStyle name="_Citigroup_1" xfId="419"/>
    <cellStyle name="_Citigroup_1 2" xfId="420"/>
    <cellStyle name="_Client List" xfId="421"/>
    <cellStyle name="_Client List 2" xfId="422"/>
    <cellStyle name="_CMB" xfId="423"/>
    <cellStyle name="_CMB 2" xfId="424"/>
    <cellStyle name="_CMB BPR (GBP) - 2010" xfId="425"/>
    <cellStyle name="_CMB Commentary Mar 09" xfId="426"/>
    <cellStyle name="_CMB IVA" xfId="427"/>
    <cellStyle name="_CMB P&amp;L BPR - 2010 Revised" xfId="428"/>
    <cellStyle name="_CMB_Book5" xfId="429"/>
    <cellStyle name="_CMB_BPR excel working file July 2011 (version 1)" xfId="430"/>
    <cellStyle name="_CMB_BPR excel working file July 2011 (version 1) 2" xfId="431"/>
    <cellStyle name="_CMB_Cost Trend Chart" xfId="432"/>
    <cellStyle name="_CMB_Cost Trend Chart 2" xfId="433"/>
    <cellStyle name="_CMB_GMB LOB Jul-11" xfId="434"/>
    <cellStyle name="_CMB_Trend Charts" xfId="435"/>
    <cellStyle name="_COB 04 02" xfId="436"/>
    <cellStyle name="_COB 04 02 2" xfId="437"/>
    <cellStyle name="_COB 04 02_GMB Jul 10 Excel workings" xfId="438"/>
    <cellStyle name="_COB 04 02_GMB Jul 10 Excel workings 2" xfId="439"/>
    <cellStyle name="_COB 04 02_GMB Jul 10 Excel workings_Jaws" xfId="440"/>
    <cellStyle name="_COB 04 02_GMB Jul 10 Excel workings_Jaws 2" xfId="441"/>
    <cellStyle name="_COB 04 02_GMB Jul 10 Excel workings_Sheet2" xfId="442"/>
    <cellStyle name="_COB 04 02_GMB Jul 10 Excel workings_Sheet2 2" xfId="443"/>
    <cellStyle name="_COB 04 02_Jaws" xfId="444"/>
    <cellStyle name="_COB 04 02_Jaws 2" xfId="445"/>
    <cellStyle name="_COB 04 02_Regional analysis" xfId="446"/>
    <cellStyle name="_COB 04 02_Regional analysis 2" xfId="447"/>
    <cellStyle name="_COB 04 02_Regional analysis_Final" xfId="448"/>
    <cellStyle name="_COB 04 02_Regional analysis_Final 2" xfId="449"/>
    <cellStyle name="_COB 04 02_Sheet2" xfId="450"/>
    <cellStyle name="_COB 04 02_Sheet2 2" xfId="451"/>
    <cellStyle name="_COB 11 02" xfId="452"/>
    <cellStyle name="_COB 11 02 2" xfId="453"/>
    <cellStyle name="_COB 11 02_GMB Jul 10 Excel workings" xfId="454"/>
    <cellStyle name="_COB 11 02_GMB Jul 10 Excel workings 2" xfId="455"/>
    <cellStyle name="_COB 11 02_GMB Jul 10 Excel workings_Jaws" xfId="456"/>
    <cellStyle name="_COB 11 02_GMB Jul 10 Excel workings_Jaws 2" xfId="457"/>
    <cellStyle name="_COB 11 02_GMB Jul 10 Excel workings_Sheet2" xfId="458"/>
    <cellStyle name="_COB 11 02_GMB Jul 10 Excel workings_Sheet2 2" xfId="459"/>
    <cellStyle name="_COB 11 02_Jaws" xfId="460"/>
    <cellStyle name="_COB 11 02_Jaws 2" xfId="461"/>
    <cellStyle name="_COB 11 02_Regional analysis" xfId="462"/>
    <cellStyle name="_COB 11 02_Regional analysis 2" xfId="463"/>
    <cellStyle name="_COB 11 02_Regional analysis_Final" xfId="464"/>
    <cellStyle name="_COB 11 02_Regional analysis_Final 2" xfId="465"/>
    <cellStyle name="_COB 11 02_Sheet2" xfId="466"/>
    <cellStyle name="_COB 11 02_Sheet2 2" xfId="467"/>
    <cellStyle name="_COB 25 02" xfId="468"/>
    <cellStyle name="_COB 25 02 2" xfId="469"/>
    <cellStyle name="_COB 25 02_GMB Jul 10 Excel workings" xfId="470"/>
    <cellStyle name="_COB 25 02_GMB Jul 10 Excel workings 2" xfId="471"/>
    <cellStyle name="_COB 25 02_GMB Jul 10 Excel workings_Jaws" xfId="472"/>
    <cellStyle name="_COB 25 02_GMB Jul 10 Excel workings_Jaws 2" xfId="473"/>
    <cellStyle name="_COB 25 02_GMB Jul 10 Excel workings_Sheet2" xfId="474"/>
    <cellStyle name="_COB 25 02_GMB Jul 10 Excel workings_Sheet2 2" xfId="475"/>
    <cellStyle name="_COB 25 02_Jaws" xfId="476"/>
    <cellStyle name="_COB 25 02_Jaws 2" xfId="477"/>
    <cellStyle name="_COB 25 02_Regional analysis" xfId="478"/>
    <cellStyle name="_COB 25 02_Regional analysis 2" xfId="479"/>
    <cellStyle name="_COB 25 02_Regional analysis_Final" xfId="480"/>
    <cellStyle name="_COB 25 02_Regional analysis_Final 2" xfId="481"/>
    <cellStyle name="_COB 25 02_Sheet2" xfId="482"/>
    <cellStyle name="_COB 25 02_Sheet2 2" xfId="483"/>
    <cellStyle name="_COB 28 01" xfId="484"/>
    <cellStyle name="_COB 28 01 2" xfId="485"/>
    <cellStyle name="_COB 28 01_GMB Jul 10 Excel workings" xfId="486"/>
    <cellStyle name="_COB 28 01_GMB Jul 10 Excel workings 2" xfId="487"/>
    <cellStyle name="_COB 28 01_GMB Jul 10 Excel workings_Jaws" xfId="488"/>
    <cellStyle name="_COB 28 01_GMB Jul 10 Excel workings_Jaws 2" xfId="489"/>
    <cellStyle name="_COB 28 01_GMB Jul 10 Excel workings_Sheet2" xfId="490"/>
    <cellStyle name="_COB 28 01_GMB Jul 10 Excel workings_Sheet2 2" xfId="491"/>
    <cellStyle name="_COB 28 01_Jaws" xfId="492"/>
    <cellStyle name="_COB 28 01_Jaws 2" xfId="493"/>
    <cellStyle name="_COB 28 01_Regional analysis" xfId="494"/>
    <cellStyle name="_COB 28 01_Regional analysis 2" xfId="495"/>
    <cellStyle name="_COB 28 01_Regional analysis_Final" xfId="496"/>
    <cellStyle name="_COB 28 01_Regional analysis_Final 2" xfId="497"/>
    <cellStyle name="_COB 28 01_Sheet2" xfId="498"/>
    <cellStyle name="_COB 28 01_Sheet2 2" xfId="499"/>
    <cellStyle name="_COB 29 02, Feb Month End" xfId="500"/>
    <cellStyle name="_COB 29 02, Feb Month End 2" xfId="501"/>
    <cellStyle name="_COB 29 02, Feb Month End_1" xfId="502"/>
    <cellStyle name="_COB 29 02, Feb Month End_1 2" xfId="503"/>
    <cellStyle name="_COB 29 02, Feb Month End_1_GMB Jul 10 Excel workings" xfId="504"/>
    <cellStyle name="_COB 29 02, Feb Month End_1_GMB Jul 10 Excel workings 2" xfId="505"/>
    <cellStyle name="_COB 29 02, Feb Month End_1_GMB Jul 10 Excel workings_Jaws" xfId="506"/>
    <cellStyle name="_COB 29 02, Feb Month End_1_GMB Jul 10 Excel workings_Jaws 2" xfId="507"/>
    <cellStyle name="_COB 29 02, Feb Month End_1_GMB Jul 10 Excel workings_Sheet2" xfId="508"/>
    <cellStyle name="_COB 29 02, Feb Month End_1_GMB Jul 10 Excel workings_Sheet2 2" xfId="509"/>
    <cellStyle name="_COB 29 02, Feb Month End_1_Jaws" xfId="510"/>
    <cellStyle name="_COB 29 02, Feb Month End_1_Jaws 2" xfId="511"/>
    <cellStyle name="_COB 29 02, Feb Month End_1_Regional analysis" xfId="512"/>
    <cellStyle name="_COB 29 02, Feb Month End_1_Regional analysis 2" xfId="513"/>
    <cellStyle name="_COB 29 02, Feb Month End_1_Regional analysis_Final" xfId="514"/>
    <cellStyle name="_COB 29 02, Feb Month End_1_Regional analysis_Final 2" xfId="515"/>
    <cellStyle name="_COB 29 02, Feb Month End_1_Sheet2" xfId="516"/>
    <cellStyle name="_COB 29 02, Feb Month End_1_Sheet2 2" xfId="517"/>
    <cellStyle name="_COB 29 10 (October Month End)" xfId="518"/>
    <cellStyle name="_COB 29 10 (October Month End) 2" xfId="519"/>
    <cellStyle name="_COB 29 10 (October Month End)_GMB Jul 10 Excel workings" xfId="520"/>
    <cellStyle name="_COB 29 10 (October Month End)_GMB Jul 10 Excel workings 2" xfId="521"/>
    <cellStyle name="_COB 29 10 (October Month End)_GMB Jul 10 Excel workings_Jaws" xfId="522"/>
    <cellStyle name="_COB 29 10 (October Month End)_GMB Jul 10 Excel workings_Jaws 2" xfId="523"/>
    <cellStyle name="_COB 29 10 (October Month End)_GMB Jul 10 Excel workings_Sheet2" xfId="524"/>
    <cellStyle name="_COB 29 10 (October Month End)_GMB Jul 10 Excel workings_Sheet2 2" xfId="525"/>
    <cellStyle name="_COB 29 10 (October Month End)_Jaws" xfId="526"/>
    <cellStyle name="_COB 29 10 (October Month End)_Jaws 2" xfId="527"/>
    <cellStyle name="_COB 29 10 (October Month End)_Regional analysis" xfId="528"/>
    <cellStyle name="_COB 29 10 (October Month End)_Regional analysis 2" xfId="529"/>
    <cellStyle name="_COB 29 10 (October Month End)_Regional analysis_Final" xfId="530"/>
    <cellStyle name="_COB 29 10 (October Month End)_Regional analysis_Final 2" xfId="531"/>
    <cellStyle name="_COB 29 10 (October Month End)_Sheet2" xfId="532"/>
    <cellStyle name="_COB 29 10 (October Month End)_Sheet2 2" xfId="533"/>
    <cellStyle name="_COB 31 01,jan month end" xfId="534"/>
    <cellStyle name="_COB 31 01,jan month end 2" xfId="535"/>
    <cellStyle name="_Column Mapping" xfId="536"/>
    <cellStyle name="_Column Mapping 2" xfId="537"/>
    <cellStyle name="_Column Mapping_ASF L&amp;A Ave Bal" xfId="538"/>
    <cellStyle name="_Column Mapping_ASF L&amp;A Ave Bal 2" xfId="539"/>
    <cellStyle name="_Column Mapping_Balances &amp; Margins monthly analysis -September 07" xfId="540"/>
    <cellStyle name="_Column Mapping_Balances &amp; Margins monthly analysis -September 07 2" xfId="541"/>
    <cellStyle name="_Column Mapping_xSAPtemp5888" xfId="542"/>
    <cellStyle name="_Column Mapping_xSAPtemp5888 2" xfId="543"/>
    <cellStyle name="_Commentary_IVA - Sep 09 - WIP" xfId="544"/>
    <cellStyle name="_Commercial Bank - Deposit income" xfId="545"/>
    <cellStyle name="_Commercial Bank - Deposit income 2" xfId="546"/>
    <cellStyle name="_Commercial Bank - F&amp;C income" xfId="547"/>
    <cellStyle name="_Commercial Bank - F&amp;C income 2" xfId="548"/>
    <cellStyle name="_Commercial Bank - L&amp;A income" xfId="549"/>
    <cellStyle name="_Commercial Bank - L&amp;A income 2" xfId="550"/>
    <cellStyle name="_Comp ratios Slide BPRv3" xfId="551"/>
    <cellStyle name="_Comp ratios Slide BPRv3 2" xfId="552"/>
    <cellStyle name="_Consolidated income view 9+3" xfId="553"/>
    <cellStyle name="_Consolidated income view 9+3 2" xfId="554"/>
    <cellStyle name="_Cost Management Trend Analysis - Phase 1" xfId="555"/>
    <cellStyle name="_Cost Waterfalls" xfId="556"/>
    <cellStyle name="_Countrywide" xfId="557"/>
    <cellStyle name="_Countrywide 2" xfId="558"/>
    <cellStyle name="_Credit Spread Data GMO - 12_2010" xfId="559"/>
    <cellStyle name="_Credit Spread Data GMO - 12_2010 2" xfId="560"/>
    <cellStyle name="_CSFB" xfId="561"/>
    <cellStyle name="_CSFB_1" xfId="562"/>
    <cellStyle name="_CSFB_1 2" xfId="563"/>
    <cellStyle name="_CULL MTM Collated Values" xfId="564"/>
    <cellStyle name="_CY ACT" xfId="565"/>
    <cellStyle name="_CY ACT 2" xfId="566"/>
    <cellStyle name="_Data 0307" xfId="567"/>
    <cellStyle name="_Data 0307_Book2" xfId="568"/>
    <cellStyle name="_Data 0307_EXCO FIN AUG09 USD" xfId="569"/>
    <cellStyle name="_Data 0307_Revenues2 for ROP presentation ROP OCT 09" xfId="570"/>
    <cellStyle name="_Data 0307_Summary" xfId="571"/>
    <cellStyle name="_Detail" xfId="572"/>
    <cellStyle name="_Detail - CMB" xfId="573"/>
    <cellStyle name="_Detail - CMB 2" xfId="574"/>
    <cellStyle name="_Detail - GB&amp;M" xfId="575"/>
    <cellStyle name="_Detail - GB&amp;M 2" xfId="576"/>
    <cellStyle name="_Detail - OTH" xfId="577"/>
    <cellStyle name="_Detail - OTH 2" xfId="578"/>
    <cellStyle name="_Detail - PFS" xfId="579"/>
    <cellStyle name="_Detail - PFS 2" xfId="580"/>
    <cellStyle name="_Detail - PTB" xfId="581"/>
    <cellStyle name="_Detail - PTB 2" xfId="582"/>
    <cellStyle name="_Detail 2" xfId="583"/>
    <cellStyle name="_Deutsche" xfId="584"/>
    <cellStyle name="_Deutsche_1" xfId="585"/>
    <cellStyle name="_Deutsche_1 2" xfId="586"/>
    <cellStyle name="_Driller" xfId="587"/>
    <cellStyle name="_Driller 2" xfId="588"/>
    <cellStyle name="_Driller pack for updating" xfId="589"/>
    <cellStyle name="_DRKW" xfId="590"/>
    <cellStyle name="_DRKW 2" xfId="591"/>
    <cellStyle name="_EC Forecast_Final" xfId="592"/>
    <cellStyle name="_EC Forecast_Final 2" xfId="593"/>
    <cellStyle name="_EKIM-2006 URETIM" xfId="594"/>
    <cellStyle name="_EME Reporting Pack - Dec 2010_TM1 Linked_Master (HBEU Only)" xfId="595"/>
    <cellStyle name="_EME Reporting Pack - Dec 2010_TM1 Linked_Master (HBEU Only) 2" xfId="596"/>
    <cellStyle name="_Emergers Analysis (Saracen Hyperion).2" xfId="597"/>
    <cellStyle name="_Emergers Analysis (Saracen Hyperion).2 2" xfId="598"/>
    <cellStyle name="_EMR HBEU - June Commentary" xfId="599"/>
    <cellStyle name="_EMR HBEU - May 2010 Draft" xfId="600"/>
    <cellStyle name="_Entity Control" xfId="601"/>
    <cellStyle name="_EP &amp; ROE (2011 EC)" xfId="602"/>
    <cellStyle name="_EP &amp; ROE (2011 EC) 2" xfId="603"/>
    <cellStyle name="_EPAOP2008_3rd Cut_10Jan08" xfId="604"/>
    <cellStyle name="_EPMar08" xfId="605"/>
    <cellStyle name="_Excels for ROP pack v7 7NOV08 FINAL (extract for JLJ)" xfId="606"/>
    <cellStyle name="_Excels for ROP pack v7 7NOV08 FINAL (extract for JLJ) 2" xfId="607"/>
    <cellStyle name="_EYLUL-2006 URETIM" xfId="608"/>
    <cellStyle name="_Financial Targets P 4" xfId="609"/>
    <cellStyle name="_Financial Targets P 4 2" xfId="610"/>
    <cellStyle name="_First Tennessee" xfId="611"/>
    <cellStyle name="_First Tennessee_1" xfId="612"/>
    <cellStyle name="_First Tennessee_1 2" xfId="613"/>
    <cellStyle name="_Flash Jul-10 Draft New Format " xfId="614"/>
    <cellStyle name="_Flash Jul-10 Draft New Format  2" xfId="615"/>
    <cellStyle name="_FRA Oct08" xfId="616"/>
    <cellStyle name="_FRA Oct08 2" xfId="617"/>
    <cellStyle name="_France PFS" xfId="618"/>
    <cellStyle name="_GB&amp;M" xfId="619"/>
    <cellStyle name="_GBM BPR Draft 9-11-08 AM" xfId="620"/>
    <cellStyle name="_GBM BPR Draft 9-11-08 AM 2" xfId="621"/>
    <cellStyle name="_GBM BPR Draft 9-11-08 AM2" xfId="622"/>
    <cellStyle name="_GBM BPR Draft 9-11-08 AM2 2" xfId="623"/>
    <cellStyle name="_GBM BPR from Brent Dec08" xfId="624"/>
    <cellStyle name="_GBM BPR from Brent Dec08 2" xfId="625"/>
    <cellStyle name="_GBM BPR Valued 10-15-08A" xfId="626"/>
    <cellStyle name="_GBM BPR Valued 10-15-08A 2" xfId="627"/>
    <cellStyle name="_GBM Draft BPR 8-12-08" xfId="628"/>
    <cellStyle name="_GBM Draft BPR 8-12-08 2" xfId="629"/>
    <cellStyle name="_Geographic Rec with comments v2" xfId="630"/>
    <cellStyle name="_GLOBAL" xfId="631"/>
    <cellStyle name="_GLOBAL 2" xfId="632"/>
    <cellStyle name="_Global FVH &amp; FVO strategy" xfId="633"/>
    <cellStyle name="_Global FVH &amp; FVO strategy 2" xfId="634"/>
    <cellStyle name="_Global Sheet" xfId="635"/>
    <cellStyle name="_Global Sheet 2" xfId="636"/>
    <cellStyle name="_Global Summary 31 DecemberV7" xfId="637"/>
    <cellStyle name="_Global Summary 31 DecemberV7 2" xfId="638"/>
    <cellStyle name="_GLTc 2002-2006" xfId="639"/>
    <cellStyle name="_GLTc 2002-2006_Book2" xfId="640"/>
    <cellStyle name="_GLTc 2002-2006_EXCO FIN AUG09 USD" xfId="641"/>
    <cellStyle name="_GLTc 2002-2006_Revenues2 for ROP presentation ROP OCT 09" xfId="642"/>
    <cellStyle name="_GLTc 2002-2006_Summary" xfId="643"/>
    <cellStyle name="_GLTc CEO Report Jul07" xfId="644"/>
    <cellStyle name="_GLTc CEO Report Jul07_Book2" xfId="645"/>
    <cellStyle name="_GLTc CEO Report Jul07_EXCO FIN AUG09 USD" xfId="646"/>
    <cellStyle name="_GLTc CEO Report Jul07_Revenues2 for ROP presentation ROP OCT 09" xfId="647"/>
    <cellStyle name="_GLTc CEO Report Jul07_Summary" xfId="648"/>
    <cellStyle name="_GLTc CEO Report Jun07" xfId="649"/>
    <cellStyle name="_GLTc CEO Report Jun07_Book2" xfId="650"/>
    <cellStyle name="_GLTc CEO Report Jun07_EXCO FIN AUG09 USD" xfId="651"/>
    <cellStyle name="_GLTc CEO Report Jun07_Revenues2 for ROP presentation ROP OCT 09" xfId="652"/>
    <cellStyle name="_GLTc CEO Report Jun07_Summary" xfId="653"/>
    <cellStyle name="_GLTc CEO Report Mar07" xfId="654"/>
    <cellStyle name="_GLTc CEO Report Mar07_Book2" xfId="655"/>
    <cellStyle name="_GLTc CEO Report Mar07_EXCO FIN AUG09 USD" xfId="656"/>
    <cellStyle name="_GLTc CEO Report Mar07_Revenues2 for ROP presentation ROP OCT 09" xfId="657"/>
    <cellStyle name="_GLTc CEO Report Mar07_Summary" xfId="658"/>
    <cellStyle name="_GMB" xfId="659"/>
    <cellStyle name="_GMB Bridge 2010-09" xfId="660"/>
    <cellStyle name="_GMB LOB Jul-11" xfId="661"/>
    <cellStyle name="_GMB LOB Jul-11 2" xfId="662"/>
    <cellStyle name="_GMB_1" xfId="663"/>
    <cellStyle name="_GMB_Jun09 - FINAL" xfId="664"/>
    <cellStyle name="_GMB_Jun09 - FINAL 2" xfId="665"/>
    <cellStyle name="_Goldman Sachs" xfId="666"/>
    <cellStyle name="_Goldman Sachs_1" xfId="667"/>
    <cellStyle name="_Goldman Sachs_1 2" xfId="668"/>
    <cellStyle name="_GPB" xfId="669"/>
    <cellStyle name="_Group Doc" xfId="670"/>
    <cellStyle name="_Group Doc 2" xfId="671"/>
    <cellStyle name="_Group New" xfId="672"/>
    <cellStyle name="_Group New 2" xfId="673"/>
    <cellStyle name="_Group Pack Driller (Master) 4 Jan (revised EC)" xfId="674"/>
    <cellStyle name="_Group Pack Driller (Master) 4 Jan (revised EC) 2" xfId="675"/>
    <cellStyle name="_Group results P5" xfId="676"/>
    <cellStyle name="_Group results P5 2" xfId="677"/>
    <cellStyle name="_Group summary PBT by selected countries v2" xfId="678"/>
    <cellStyle name="_Group summary PBT by selected countries v2 2" xfId="679"/>
    <cellStyle name="_Gulliver IR Report - 25.08" xfId="680"/>
    <cellStyle name="_Gulliver IR Report - 25.08 2" xfId="681"/>
    <cellStyle name="_H1_One-offs database v 2010(saracen and Hyperion)" xfId="682"/>
    <cellStyle name="_H1_One-offs database v 2010(saracen and Hyperion) 2" xfId="683"/>
    <cellStyle name="_HBAP" xfId="684"/>
    <cellStyle name="_HBAP 2" xfId="685"/>
    <cellStyle name="_HBEU CEO Scorecard" xfId="686"/>
    <cellStyle name="_HBEU CEO Scorecard 2" xfId="687"/>
    <cellStyle name="_HBEU EMC Insurance Pack Version 2.2" xfId="688"/>
    <cellStyle name="_HBEU EMC Insurance Pack Version 2.2 2" xfId="689"/>
    <cellStyle name="_HBEU EMC Insurance Pack Version 2.2 Jun $$ June" xfId="690"/>
    <cellStyle name="_HBEU EMC Insurance Pack Version 2.2 Jun $$ June 2" xfId="691"/>
    <cellStyle name="_HBEU Flash Aug-10" xfId="692"/>
    <cellStyle name="_HBEU Flash Aug-10 2" xfId="693"/>
    <cellStyle name="_HBEU May RoP Trend Pack(Temp)" xfId="694"/>
    <cellStyle name="_HBEU Other - Reporting Pack_TM1 Linked" xfId="695"/>
    <cellStyle name="_HMUS" xfId="696"/>
    <cellStyle name="_HMUS 2" xfId="697"/>
    <cellStyle name="_HMUS Input" xfId="698"/>
    <cellStyle name="_HMUS_1" xfId="699"/>
    <cellStyle name="_HNAH BPR Aug 2009 Constant FX v2 excl GW impairment_(updated retrievals)" xfId="700"/>
    <cellStyle name="_HNAH BPR Oct 2009 Constant FX v2 excl GW impairment_(updated retrievals)v2" xfId="701"/>
    <cellStyle name="_Hong Kong" xfId="702"/>
    <cellStyle name="_Hong Kong_GMB Jul 10 Excel workings" xfId="703"/>
    <cellStyle name="_Hong Kong_GMB Jul 10 Excel workings_Jaws" xfId="704"/>
    <cellStyle name="_Hong Kong_GMB Jul 10 Excel workings_Sheet2" xfId="705"/>
    <cellStyle name="_Hong Kong_Jaws" xfId="706"/>
    <cellStyle name="_Hong Kong_Regional analysis" xfId="707"/>
    <cellStyle name="_Hong Kong_Regional analysis_Final" xfId="708"/>
    <cellStyle name="_Hong Kong_Sheet2" xfId="709"/>
    <cellStyle name="_HSBC" xfId="710"/>
    <cellStyle name="_HSBC_1" xfId="711"/>
    <cellStyle name="_HSBC_1 2" xfId="712"/>
    <cellStyle name="_HUSI" xfId="713"/>
    <cellStyle name="_Inc - F&amp;C" xfId="714"/>
    <cellStyle name="_Inc - F&amp;C 2" xfId="715"/>
    <cellStyle name="_Inc - Fees" xfId="716"/>
    <cellStyle name="_Inc - Fees 2" xfId="717"/>
    <cellStyle name="_Income &amp; Bal sheet extract" xfId="718"/>
    <cellStyle name="_Income by Product" xfId="719"/>
    <cellStyle name="_Income by Product - FCST" xfId="720"/>
    <cellStyle name="_Income by Product - FCST 2" xfId="721"/>
    <cellStyle name="_Income by Product - FCST_Larger Business - L&amp;A Income" xfId="722"/>
    <cellStyle name="_Income by Product - FCST_Larger Business - L&amp;A Income 2" xfId="723"/>
    <cellStyle name="_Income by Product 2" xfId="724"/>
    <cellStyle name="_Income to Op Risk" xfId="725"/>
    <cellStyle name="_Income to Op Risk 2" xfId="726"/>
    <cellStyle name="_ING" xfId="727"/>
    <cellStyle name="_JP Morgan" xfId="728"/>
    <cellStyle name="_JP Morgan_1" xfId="729"/>
    <cellStyle name="_JP Morgan_1 2" xfId="730"/>
    <cellStyle name="_JP008" xfId="731"/>
    <cellStyle name="_July - Derivative Calculation" xfId="732"/>
    <cellStyle name="_July - Derivative Calculation 2" xfId="733"/>
    <cellStyle name="_KASIM-2007-URETIM" xfId="734"/>
    <cellStyle name="_Larger Business - Deposits Income" xfId="735"/>
    <cellStyle name="_Larger Business - Deposits Income 2" xfId="736"/>
    <cellStyle name="_Larger Business - F&amp;C Income" xfId="737"/>
    <cellStyle name="_Larger Business - F&amp;C Income 2" xfId="738"/>
    <cellStyle name="_Larger Business - L&amp;A Income" xfId="739"/>
    <cellStyle name="_Larger Business - L&amp;A Income 2" xfId="740"/>
    <cellStyle name="_LB Dep Ave Bal" xfId="741"/>
    <cellStyle name="_LB Dep Ave Bal 2" xfId="742"/>
    <cellStyle name="_LB L&amp;A Ave Bal" xfId="743"/>
    <cellStyle name="_LB L&amp;A Ave Bal 2" xfId="744"/>
    <cellStyle name="_Lehman Brothers" xfId="745"/>
    <cellStyle name="_Lehman Brothers_1" xfId="746"/>
    <cellStyle name="_Lehman Brothers_1 2" xfId="747"/>
    <cellStyle name="_LICs cribsheet (new)" xfId="748"/>
    <cellStyle name="_LICs cribsheet (new) 2" xfId="749"/>
    <cellStyle name="_Liquidity Premium" xfId="750"/>
    <cellStyle name="_Liquidity Premium_1" xfId="751"/>
    <cellStyle name="_Liquidity Premium_1 2" xfId="752"/>
    <cellStyle name="_MailData" xfId="753"/>
    <cellStyle name="_MailData 2" xfId="754"/>
    <cellStyle name="_MAZ MTM Collated Values" xfId="755"/>
    <cellStyle name="_MB Dep Ave Bal" xfId="756"/>
    <cellStyle name="_MB Dep Ave Bal 2" xfId="757"/>
    <cellStyle name="_MB L&amp;A Ave Bal" xfId="758"/>
    <cellStyle name="_MB L&amp;A Ave Bal 2" xfId="759"/>
    <cellStyle name="_Medium Business - Deposits Income" xfId="760"/>
    <cellStyle name="_Medium Business - Deposits Income 2" xfId="761"/>
    <cellStyle name="_Medium Business - F&amp;C Income" xfId="762"/>
    <cellStyle name="_Medium Business - F&amp;C Income 2" xfId="763"/>
    <cellStyle name="_Medium Business - L&amp;A Income" xfId="764"/>
    <cellStyle name="_Medium Business - L&amp;A Income 2" xfId="765"/>
    <cellStyle name="_Merrill Lynch" xfId="766"/>
    <cellStyle name="_Merrill Lynch 2" xfId="767"/>
    <cellStyle name="_MIS_May06" xfId="768"/>
    <cellStyle name="_MIS_May06_Book2" xfId="769"/>
    <cellStyle name="_MIS_May06_EXCO FIN AUG09 USD" xfId="770"/>
    <cellStyle name="_MIS_May06_Revenues2 for ROP presentation ROP OCT 09" xfId="771"/>
    <cellStyle name="_MIS_May06_Summary" xfId="772"/>
    <cellStyle name="_MIS-Aug06-updated" xfId="773"/>
    <cellStyle name="_MIS-Aug06-updated_Book2" xfId="774"/>
    <cellStyle name="_MIS-Aug06-updated_EXCO FIN AUG09 USD" xfId="775"/>
    <cellStyle name="_MIS-Aug06-updated_Revenues2 for ROP presentation ROP OCT 09" xfId="776"/>
    <cellStyle name="_MIS-Aug06-updated_Summary" xfId="777"/>
    <cellStyle name="_MIS-GLTc-Jul07" xfId="778"/>
    <cellStyle name="_MIS-GLTc-Jul07_Book2" xfId="779"/>
    <cellStyle name="_MIS-GLTc-Jul07_EXCO FIN AUG09 USD" xfId="780"/>
    <cellStyle name="_MIS-GLTc-Jul07_Revenues2 for ROP presentation ROP OCT 09" xfId="781"/>
    <cellStyle name="_MIS-GLTc-Jul07_Summary" xfId="782"/>
    <cellStyle name="_MIS-GLTc-Jun07" xfId="783"/>
    <cellStyle name="_MIS-GLTc-Jun07_Book2" xfId="784"/>
    <cellStyle name="_MIS-GLTc-Jun07_EXCO FIN AUG09 USD" xfId="785"/>
    <cellStyle name="_MIS-GLTc-Jun07_Revenues2 for ROP presentation ROP OCT 09" xfId="786"/>
    <cellStyle name="_MIS-GLTc-Jun07_Summary" xfId="787"/>
    <cellStyle name="_MIS-GLTc-Oct06" xfId="788"/>
    <cellStyle name="_MIS-GLTc-Oct06_Book2" xfId="789"/>
    <cellStyle name="_MIS-GLTc-Oct06_EXCO FIN AUG09 USD" xfId="790"/>
    <cellStyle name="_MIS-GLTc-Oct06_Revenues2 for ROP presentation ROP OCT 09" xfId="791"/>
    <cellStyle name="_MIS-GLTc-Oct06_Summary" xfId="792"/>
    <cellStyle name="_MIS-GLT-formate-Mar07" xfId="793"/>
    <cellStyle name="_MIS-GLT-formate-Mar07_Book2" xfId="794"/>
    <cellStyle name="_MIS-GLT-formate-Mar07_EXCO FIN AUG09 USD" xfId="795"/>
    <cellStyle name="_MIS-GLT-formate-Mar07_Revenues2 for ROP presentation ROP OCT 09" xfId="796"/>
    <cellStyle name="_MIS-GLT-formate-Mar07_Summary" xfId="797"/>
    <cellStyle name="_Monthly" xfId="798"/>
    <cellStyle name="_Monthly 2" xfId="799"/>
    <cellStyle name="_Monthly balances &amp; margins" xfId="800"/>
    <cellStyle name="_Monthly balances &amp; margins 2" xfId="801"/>
    <cellStyle name="_Morgan Stanley" xfId="802"/>
    <cellStyle name="_Morgan Stanley_1" xfId="803"/>
    <cellStyle name="_Morgan Stanley_1 2" xfId="804"/>
    <cellStyle name="_Mortgages - Hong Kong Q210" xfId="805"/>
    <cellStyle name="_MSB2005" xfId="806"/>
    <cellStyle name="_MSB2005_Book2" xfId="807"/>
    <cellStyle name="_MSB2005_Book2_Jaws" xfId="808"/>
    <cellStyle name="_MSB2005_HBEU BPR - MasterFile_July'10" xfId="809"/>
    <cellStyle name="_MSB2005_HBEU BPR - MasterFile_July'10_Jaws" xfId="810"/>
    <cellStyle name="_MSB2005_HBTR P2 - PL Summary August-10" xfId="811"/>
    <cellStyle name="_MSB2005_Jaws" xfId="812"/>
    <cellStyle name="_MSB2005_Turkey Financial Commentary" xfId="813"/>
    <cellStyle name="_MSB2005_Turkey Financial Commentary July 2010 - Ku" xfId="814"/>
    <cellStyle name="_MSB2005_Turkey Financial Commentary July 2010 with edits" xfId="815"/>
    <cellStyle name="_MSB2005_Turkey Financial Commentary_ Dec-10_v3" xfId="816"/>
    <cellStyle name="_MTD RUB" xfId="817"/>
    <cellStyle name="_MTD RUB_Book2" xfId="818"/>
    <cellStyle name="_MTD RUB_EXCO FIN AUG09 USD" xfId="819"/>
    <cellStyle name="_MTD RUB_Revenues2 for ROP presentation ROP OCT 09" xfId="820"/>
    <cellStyle name="_MTD RUB_Summary" xfId="821"/>
    <cellStyle name="_NAB" xfId="822"/>
    <cellStyle name="_NAB_1" xfId="823"/>
    <cellStyle name="_NAB_1 2" xfId="824"/>
    <cellStyle name="_Natexis" xfId="825"/>
    <cellStyle name="_Natexis 2" xfId="826"/>
    <cellStyle name="_New Margin Analysis Calculator" xfId="827"/>
    <cellStyle name="_New Margin Analysis Calculator 2" xfId="828"/>
    <cellStyle name="_NII Deps" xfId="829"/>
    <cellStyle name="_NII Deps 2" xfId="830"/>
    <cellStyle name="_NII L+A" xfId="831"/>
    <cellStyle name="_NII L+A 2" xfId="832"/>
    <cellStyle name="_Notable Items database Jun 2013" xfId="833"/>
    <cellStyle name="_November 2010 FSA Stress test Driller_Regional Template_Post GMB Changes" xfId="834"/>
    <cellStyle name="_November 2010 ROP Driller_Groupv2" xfId="835"/>
    <cellStyle name="_OBS MTM Collated Values" xfId="836"/>
    <cellStyle name="_OBS MTM Collated Values 2" xfId="837"/>
    <cellStyle name="_OCT ROP RWA Analysis_Group Doc" xfId="838"/>
    <cellStyle name="_Oct07" xfId="839"/>
    <cellStyle name="_Oct07_Jaws" xfId="840"/>
    <cellStyle name="_Out-turn page" xfId="841"/>
    <cellStyle name="_Out-turn page 2" xfId="842"/>
    <cellStyle name="_P12 - Triggers RWA" xfId="843"/>
    <cellStyle name="_P12 - Triggers RWA 2" xfId="844"/>
    <cellStyle name="_P14- Triggers RWA" xfId="845"/>
    <cellStyle name="_P14- Triggers RWA 2" xfId="846"/>
    <cellStyle name="_P6 - RWAs inc Trigger" xfId="847"/>
    <cellStyle name="_P6 - RWAs inc Trigger 2" xfId="848"/>
    <cellStyle name="_Page 11" xfId="849"/>
    <cellStyle name="_Page 11 2" xfId="850"/>
    <cellStyle name="_PBT analysis Hyperion Saracenv1" xfId="851"/>
    <cellStyle name="_PBT analysis Hyperion Saracenv1 2" xfId="852"/>
    <cellStyle name="_PBT RWA RoRWA drill - GBP_hbeu1Lv3" xfId="853"/>
    <cellStyle name="_PBT RWA RoRWA drill - GBP_hbeu1Lv3 2" xfId="854"/>
    <cellStyle name="_PCC summary" xfId="855"/>
    <cellStyle name="_PCC summary 2" xfId="856"/>
    <cellStyle name="_PCM fees" xfId="857"/>
    <cellStyle name="_PCM fees_Jaws" xfId="858"/>
    <cellStyle name="_PCM II to HMI" xfId="859"/>
    <cellStyle name="_PCM II to HMI_Jaws" xfId="860"/>
    <cellStyle name="_PE - D&amp;O" xfId="861"/>
    <cellStyle name="_PE - D&amp;O 2" xfId="862"/>
    <cellStyle name="_PE - L&amp;A" xfId="863"/>
    <cellStyle name="_PE - L&amp;A 2" xfId="864"/>
    <cellStyle name="_PE Bal by Product - FCST" xfId="865"/>
    <cellStyle name="_PE Bal by Product - FCST 2" xfId="866"/>
    <cellStyle name="_PE Bal by Product - FCST_PE - D&amp;O" xfId="867"/>
    <cellStyle name="_PE Bal by Product - FCST_PE - D&amp;O 2" xfId="868"/>
    <cellStyle name="_PFS" xfId="869"/>
    <cellStyle name="_PFS 2" xfId="870"/>
    <cellStyle name="_PFS 2008 RWA Apr 09 v5.0 Base" xfId="871"/>
    <cellStyle name="_PFS 2008 RWA Apr 09 v5.0 Base 2" xfId="872"/>
    <cellStyle name="_PFS 2008 RWA Mar 09 v5.0 Base" xfId="873"/>
    <cellStyle name="_PFS 2008 RWA Mar 09 v5.0 Base 2" xfId="874"/>
    <cellStyle name="_PFS Balances" xfId="875"/>
    <cellStyle name="_PFS CMB TM1 GBP final" xfId="876"/>
    <cellStyle name="_PFS PBT Bridge" xfId="877"/>
    <cellStyle name="_PFS PBT Bridge 2" xfId="878"/>
    <cellStyle name="_PFS TM1" xfId="879"/>
    <cellStyle name="_PFS TM1 2" xfId="880"/>
    <cellStyle name="_Pg 5 Total HBEU &amp; ME" xfId="881"/>
    <cellStyle name="_Pg 6 HBEU Graphs" xfId="882"/>
    <cellStyle name="_Plan" xfId="883"/>
    <cellStyle name="_Plan P02" xfId="884"/>
    <cellStyle name="_Plan P02 2" xfId="885"/>
    <cellStyle name="_Plan P03" xfId="886"/>
    <cellStyle name="_Plan P03 2" xfId="887"/>
    <cellStyle name="_Plan Workings" xfId="888"/>
    <cellStyle name="_Plan_Driller" xfId="889"/>
    <cellStyle name="_Price Input Sheet" xfId="890"/>
    <cellStyle name="_Price Input Sheet 2" xfId="891"/>
    <cellStyle name="_Prices" xfId="892"/>
    <cellStyle name="_Prices 2" xfId="893"/>
    <cellStyle name="_PRICES RECEIVED" xfId="894"/>
    <cellStyle name="_Prices_1" xfId="895"/>
    <cellStyle name="_Prices_1 2" xfId="896"/>
    <cellStyle name="_PRIVATE BANK restasted" xfId="897"/>
    <cellStyle name="_PRIVATE BANK restasted 2" xfId="898"/>
    <cellStyle name="_Quarterly ALCO reporting_Mar 2008 (for branches) v3" xfId="899"/>
    <cellStyle name="_Quarterly ALCO reporting_Mar 2008 (for branches) v3 2" xfId="900"/>
    <cellStyle name="_R2006_HUB_Fusion_150107" xfId="901"/>
    <cellStyle name="_R2006_HUB_Fusion_150107 2" xfId="902"/>
    <cellStyle name="_RBC" xfId="903"/>
    <cellStyle name="_RBC 2" xfId="904"/>
    <cellStyle name="_RBS" xfId="905"/>
    <cellStyle name="_RBS_1" xfId="906"/>
    <cellStyle name="_RBS_1 2" xfId="907"/>
    <cellStyle name="_RBWM" xfId="908"/>
    <cellStyle name="_Received" xfId="909"/>
    <cellStyle name="_Reconciliation MGD vs Geog" xfId="910"/>
    <cellStyle name="_Reconciliation MGD vs Geog 2" xfId="911"/>
    <cellStyle name="_Region &amp; CG Trend Plan" xfId="912"/>
    <cellStyle name="_Report" xfId="913"/>
    <cellStyle name="_Report 2" xfId="914"/>
    <cellStyle name="_Report 21_Updated" xfId="915"/>
    <cellStyle name="_Reported" xfId="916"/>
    <cellStyle name="_Revenue by segment" xfId="917"/>
    <cellStyle name="_Revised format" xfId="918"/>
    <cellStyle name="_Revised format 2" xfId="919"/>
    <cellStyle name="_Revised format_GMB Jul 10 Excel workings" xfId="920"/>
    <cellStyle name="_Revised format_GMB Jul 10 Excel workings 2" xfId="921"/>
    <cellStyle name="_Revised format_GMB Jul 10 Excel workings_Jaws" xfId="922"/>
    <cellStyle name="_Revised format_GMB Jul 10 Excel workings_Jaws 2" xfId="923"/>
    <cellStyle name="_Revised format_GMB Jul 10 Excel workings_Sheet2" xfId="924"/>
    <cellStyle name="_Revised format_GMB Jul 10 Excel workings_Sheet2 2" xfId="925"/>
    <cellStyle name="_Revised format_Jaws" xfId="926"/>
    <cellStyle name="_Revised format_Jaws 2" xfId="927"/>
    <cellStyle name="_Revised format_Regional analysis" xfId="928"/>
    <cellStyle name="_Revised format_Regional analysis 2" xfId="929"/>
    <cellStyle name="_Revised format_Regional analysis_Final" xfId="930"/>
    <cellStyle name="_Revised format_Regional analysis_Final 2" xfId="931"/>
    <cellStyle name="_Revised format_Sheet2" xfId="932"/>
    <cellStyle name="_Revised format_Sheet2 2" xfId="933"/>
    <cellStyle name="_RFC" xfId="934"/>
    <cellStyle name="_RFC_1" xfId="935"/>
    <cellStyle name="_RFC_1 2" xfId="936"/>
    <cellStyle name="_Risk_Output_Report Ver1.04" xfId="937"/>
    <cellStyle name="_Risk_Output_Report Ver1.04 2" xfId="938"/>
    <cellStyle name="_ROP Master Template_1Q08" xfId="939"/>
    <cellStyle name="_ROP PBT 12May08" xfId="940"/>
    <cellStyle name="_ROP revised" xfId="941"/>
    <cellStyle name="_ROP revised_Jaws" xfId="942"/>
    <cellStyle name="_Row Mapping" xfId="943"/>
    <cellStyle name="_Row Mapping 2" xfId="944"/>
    <cellStyle name="_Row Mapping_Balances &amp; Margins monthly analysis -September 07" xfId="945"/>
    <cellStyle name="_Row Mapping_Balances &amp; Margins monthly analysis -September 07 2" xfId="946"/>
    <cellStyle name="_Row Mapping_xSAPtemp6609" xfId="947"/>
    <cellStyle name="_Row Mapping_xSAPtemp6609 2" xfId="948"/>
    <cellStyle name="_Row Mapping_xSAPtemp8619" xfId="949"/>
    <cellStyle name="_Row Mapping_xSAPtemp8619 2" xfId="950"/>
    <cellStyle name="_RWA Reporting Pack Jan 2010" xfId="951"/>
    <cellStyle name="_RWA Reporting Pack Jan 2010 2" xfId="952"/>
    <cellStyle name="_RWA ROP" xfId="953"/>
    <cellStyle name="_RWA ROP 2" xfId="954"/>
    <cellStyle name="_RWA Summary for BPR - Feb 2011" xfId="955"/>
    <cellStyle name="_RWA Summary for BPR - Feb 2011 2" xfId="956"/>
    <cellStyle name="_RWA Summary for BPR - Mar 2011 - Hard coded" xfId="957"/>
    <cellStyle name="_RWA Summary for BPR - Mar 2011 - Hard coded 2" xfId="958"/>
    <cellStyle name="_RWAs" xfId="959"/>
    <cellStyle name="_RWAs 2" xfId="960"/>
    <cellStyle name="_SARACEN Cost Schedule load file for September reporting" xfId="961"/>
    <cellStyle name="_Segmental P&amp;L VALUED" xfId="962"/>
    <cellStyle name="_Sensitivity Analysis_HBEU" xfId="963"/>
    <cellStyle name="_Sheet1" xfId="964"/>
    <cellStyle name="_Sheet1 2" xfId="965"/>
    <cellStyle name="_Sheet1_01 Data tables P04" xfId="966"/>
    <cellStyle name="_Sheet1_01 Data tables P04 2" xfId="967"/>
    <cellStyle name="_Sheet1_1" xfId="968"/>
    <cellStyle name="_Sheet1_2" xfId="969"/>
    <cellStyle name="_Sheet1_3" xfId="970"/>
    <cellStyle name="_Sheet1_3 2" xfId="971"/>
    <cellStyle name="_Sheet1_Attributable Profit" xfId="972"/>
    <cellStyle name="_Sheet1_Attributable Profit 2" xfId="973"/>
    <cellStyle name="_Sheet1_Book2" xfId="974"/>
    <cellStyle name="_Sheet1_Book2_Jaws" xfId="975"/>
    <cellStyle name="_Sheet1_Book3" xfId="976"/>
    <cellStyle name="_Sheet1_Book3 2" xfId="977"/>
    <cellStyle name="_Sheet1_BPR HBEU Retail - Oct 2010 - Master File v1" xfId="978"/>
    <cellStyle name="_Sheet1_Bridges by CGs" xfId="979"/>
    <cellStyle name="_Sheet1_Bridges by CGs 2" xfId="980"/>
    <cellStyle name="_Sheet1_Bridges by Regions" xfId="981"/>
    <cellStyle name="_Sheet1_Bridges by Regions 2" xfId="982"/>
    <cellStyle name="_Sheet1_BSC - revised v11 (2010 actuals)" xfId="983"/>
    <cellStyle name="_Sheet1_BSC - revised v11 (2010 actuals) 2" xfId="984"/>
    <cellStyle name="_Sheet1_CG Income Tables" xfId="985"/>
    <cellStyle name="_Sheet1_CG Income Tables 2" xfId="986"/>
    <cellStyle name="_Sheet1_Cost Schedule Feb2010" xfId="987"/>
    <cellStyle name="_Sheet1_Cost Waterfalls" xfId="988"/>
    <cellStyle name="_Sheet1_Cost Waterfalls 2" xfId="989"/>
    <cellStyle name="_Sheet1_EP &amp; ROE (2011 EC)" xfId="990"/>
    <cellStyle name="_Sheet1_Global Sheet" xfId="991"/>
    <cellStyle name="_Sheet1_Group Pack Driller (Master) 4 Jan (revised EC)" xfId="992"/>
    <cellStyle name="_Sheet1_Group summary PBT by selected countries v2" xfId="993"/>
    <cellStyle name="_Sheet1_Group summary PBT by selected countries v2_Jaws" xfId="994"/>
    <cellStyle name="_Sheet1_HBEU PL and Commentary - Appendix" xfId="995"/>
    <cellStyle name="_Sheet1_November 2010 FSA Stress test Driller_Regional Template_Post GMB Changes" xfId="996"/>
    <cellStyle name="_Sheet1_November 2010 FSA Stress test Driller_Regional Template_Post GMB Changes 2" xfId="997"/>
    <cellStyle name="_Sheet1_November 2010 ROP Driller_Groupv2" xfId="998"/>
    <cellStyle name="_Sheet1_November 2010 ROP Driller_Groupv2 2" xfId="999"/>
    <cellStyle name="_Sheet1_Out-turn page" xfId="1000"/>
    <cellStyle name="_Sheet1_P12 - Triggers RWA" xfId="1001"/>
    <cellStyle name="_Sheet1_P12 - Triggers RWA 2" xfId="1002"/>
    <cellStyle name="_Sheet1_P14- Triggers RWA" xfId="1003"/>
    <cellStyle name="_Sheet1_P14- Triggers RWA 2" xfId="1004"/>
    <cellStyle name="_Sheet1_P6 - RWAs inc Trigger" xfId="1005"/>
    <cellStyle name="_Sheet1_P6 - RWAs inc Trigger 2" xfId="1006"/>
    <cellStyle name="_Sheet1_Prices" xfId="1007"/>
    <cellStyle name="_Sheet1_Rec_Jul 2011" xfId="1008"/>
    <cellStyle name="_Sheet1_Reconciliation MGD vs Geog" xfId="1009"/>
    <cellStyle name="_Sheet1_Reconciliation MGD vs Geog_Jaws" xfId="1010"/>
    <cellStyle name="_Sheet1_RUSSIA Revised ROP Plan No new branches 2010-2013_v2.1" xfId="1011"/>
    <cellStyle name="_Sheet1_RUSSIA Revised ROP Plan No new branches 2010-2013_v2.1_Jaws" xfId="1012"/>
    <cellStyle name="_Sheet1_Sensitivity Analysis_HBEU" xfId="1013"/>
    <cellStyle name="_Sheet1_Sensitivity Analysis_HBEU 2" xfId="1014"/>
    <cellStyle name="_Sheet1_Sheet2" xfId="1015"/>
    <cellStyle name="_Sheet1_Sheet2_1" xfId="1016"/>
    <cellStyle name="_Sheet1_Sheet2_1 2" xfId="1017"/>
    <cellStyle name="_Sheet1_Sheet2_2" xfId="1018"/>
    <cellStyle name="_Sheet1_Sheet3" xfId="1019"/>
    <cellStyle name="_Sheet1_StockPrices" xfId="1020"/>
    <cellStyle name="_Sheet1_StockPrices_Sheet1" xfId="1021"/>
    <cellStyle name="_Sheet1_StockPrices_Sheet1 2" xfId="1022"/>
    <cellStyle name="_Sheet1_Template" xfId="1023"/>
    <cellStyle name="_Sheet1_Trigger Report - Oct" xfId="1024"/>
    <cellStyle name="_Sheet1_Trigger Report - Oct 2" xfId="1025"/>
    <cellStyle name="_Sheet1_Trigger Report Mar11" xfId="1026"/>
    <cellStyle name="_Sheet1_Trigger Report Mar11 2" xfId="1027"/>
    <cellStyle name="_Sheet1_Valuations" xfId="1028"/>
    <cellStyle name="_Sheet2" xfId="1029"/>
    <cellStyle name="_Sheet2 2" xfId="1030"/>
    <cellStyle name="_Sheet2_1" xfId="1031"/>
    <cellStyle name="_Sheet2_2" xfId="1032"/>
    <cellStyle name="_Sheet2_2 2" xfId="1033"/>
    <cellStyle name="_Sheet2_3" xfId="1034"/>
    <cellStyle name="_Sheet2_3 2" xfId="1035"/>
    <cellStyle name="_Sheet2_BSC - revised v11 (2010 actuals)" xfId="1036"/>
    <cellStyle name="_Sheet2_BSC - revised v11 (2010 actuals) 2" xfId="1037"/>
    <cellStyle name="_Sheet2_Sheet2" xfId="1038"/>
    <cellStyle name="_Sheet3" xfId="1039"/>
    <cellStyle name="_Sheet3 2" xfId="1040"/>
    <cellStyle name="_Sheet3_BSC - revised v11 (2010 actuals)" xfId="1041"/>
    <cellStyle name="_Sheet3_BSC - revised v11 (2010 actuals) 2" xfId="1042"/>
    <cellStyle name="_Sheet3_Sheet2" xfId="1043"/>
    <cellStyle name="_Sheet4" xfId="1044"/>
    <cellStyle name="_Sheet4 2" xfId="1045"/>
    <cellStyle name="_Sheet5" xfId="1046"/>
    <cellStyle name="_Sheet5 2" xfId="1047"/>
    <cellStyle name="_Sheet5_BSC - revised v11 (2010 actuals)" xfId="1048"/>
    <cellStyle name="_Sheet5_BSC - revised v11 (2010 actuals) 2" xfId="1049"/>
    <cellStyle name="_Sheet5_RUSSIA Revised ROP Plan No new branches 2010-2013_v2.1" xfId="1050"/>
    <cellStyle name="_Sheet5_RUSSIA Revised ROP Plan No new branches 2010-2013_v2.1_Jaws" xfId="1051"/>
    <cellStyle name="_Sheet5_Sheet2" xfId="1052"/>
    <cellStyle name="_Soc Gen" xfId="1053"/>
    <cellStyle name="_Soc Gen 2" xfId="1054"/>
    <cellStyle name="_Solo Profit" xfId="1055"/>
    <cellStyle name="_Solo Profit 2" xfId="1056"/>
    <cellStyle name="_Solo-FSA003" xfId="1057"/>
    <cellStyle name="_Solo-FSA003 2" xfId="1058"/>
    <cellStyle name="_Stats for Jack Oliver" xfId="1059"/>
    <cellStyle name="_Std Chartered" xfId="1060"/>
    <cellStyle name="_Std Chartered_1" xfId="1061"/>
    <cellStyle name="_Std Chartered_1 2" xfId="1062"/>
    <cellStyle name="_StockPrices" xfId="1063"/>
    <cellStyle name="_StockPrices Thurs" xfId="1064"/>
    <cellStyle name="_StockPrices Thurs 2" xfId="1065"/>
    <cellStyle name="_StockPrices_1" xfId="1066"/>
    <cellStyle name="_StockPrices_1 2" xfId="1067"/>
    <cellStyle name="_StockPrices_2" xfId="1068"/>
    <cellStyle name="_SUBAT DETAY SME" xfId="1069"/>
    <cellStyle name="_Summary" xfId="1070"/>
    <cellStyle name="_Summary 2" xfId="1071"/>
    <cellStyle name="_Summary Manco Schedules 2010" xfId="1072"/>
    <cellStyle name="_Summary Manco Schedules 2010 2" xfId="1073"/>
    <cellStyle name="_Summary Manco Schedules February" xfId="1074"/>
    <cellStyle name="_Summary Manco Schedules February 2" xfId="1075"/>
    <cellStyle name="_Summary_ low cost numbers -Jun07" xfId="1076"/>
    <cellStyle name="_Summary_ low cost numbers -Jun07_Book2" xfId="1077"/>
    <cellStyle name="_Summary_ low cost numbers -Jun07_EXCO FIN AUG09 USD" xfId="1078"/>
    <cellStyle name="_Summary_ low cost numbers -Jun07_Revenues2 for ROP presentation ROP OCT 09" xfId="1079"/>
    <cellStyle name="_Summary_ low cost numbers -Jun07_Summary" xfId="1080"/>
    <cellStyle name="_Summary_Jaws" xfId="1081"/>
    <cellStyle name="_Summary_Jaws 2" xfId="1082"/>
    <cellStyle name="_Summary_Sheet2" xfId="1083"/>
    <cellStyle name="_Summary_Sheet2 2" xfId="1084"/>
    <cellStyle name="_Supplementary P&amp;L analysis - Combined" xfId="1085"/>
    <cellStyle name="_Supplementary P&amp;L analysis - Combined 2" xfId="1086"/>
    <cellStyle name="_Synthetic" xfId="1087"/>
    <cellStyle name="_Targets by Managed Region P12" xfId="1088"/>
    <cellStyle name="_Targets by Managed Region P12 2" xfId="1089"/>
    <cellStyle name="_Template" xfId="1090"/>
    <cellStyle name="_Template 2" xfId="1091"/>
    <cellStyle name="_TF" xfId="1092"/>
    <cellStyle name="_TF_Jaws" xfId="1093"/>
    <cellStyle name="_TM1 EL and Secur" xfId="1094"/>
    <cellStyle name="_TM1 EL and Secur 2" xfId="1095"/>
    <cellStyle name="_TM118" xfId="1096"/>
    <cellStyle name="_TM11B" xfId="1097"/>
    <cellStyle name="_TM13" xfId="1098"/>
    <cellStyle name="_TM13 2" xfId="1099"/>
    <cellStyle name="_TM13_01 Data tables P04" xfId="1100"/>
    <cellStyle name="_TM13_01 Data tables P04 2" xfId="1101"/>
    <cellStyle name="_TM13_Book2" xfId="1102"/>
    <cellStyle name="_TM13_Group summary PBT by selected countries v2" xfId="1103"/>
    <cellStyle name="_TM13_Reconciliation MGD vs Geog" xfId="1104"/>
    <cellStyle name="_TM1F" xfId="1105"/>
    <cellStyle name="_Total" xfId="1106"/>
    <cellStyle name="_Total 2" xfId="1107"/>
    <cellStyle name="_trend" xfId="1108"/>
    <cellStyle name="_Trend Charts" xfId="1109"/>
    <cellStyle name="_Trend Charts 2" xfId="1110"/>
    <cellStyle name="_Trigger Report - Oct" xfId="1111"/>
    <cellStyle name="_Trigger Report - Oct 2" xfId="1112"/>
    <cellStyle name="_Trigger Report Aug-10" xfId="1113"/>
    <cellStyle name="_Trigger Report Aug-10 2" xfId="1114"/>
    <cellStyle name="_Trigger Report Mar11" xfId="1115"/>
    <cellStyle name="_Trigger Report Mar11 2" xfId="1116"/>
    <cellStyle name="_TUM LISTE" xfId="1117"/>
    <cellStyle name="_UBS" xfId="1118"/>
    <cellStyle name="_UBS_1" xfId="1119"/>
    <cellStyle name="_UBS_1 2" xfId="1120"/>
    <cellStyle name="_UK Retail 2008+9 by month 23Dec08" xfId="1121"/>
    <cellStyle name="_UK Retail 2008+9 by month 23Dec08 2" xfId="1122"/>
    <cellStyle name="_Underlying rec H1 10, H109, H209 - Final_V0.1" xfId="1123"/>
    <cellStyle name="_Underlying rec H1 10, H109, H209 - Final_V0.1 2" xfId="1124"/>
    <cellStyle name="_URETIM BAZLI RAPOR SUBAT" xfId="1125"/>
    <cellStyle name="_Valuations" xfId="1126"/>
    <cellStyle name="_Valuations 2" xfId="1127"/>
    <cellStyle name="_Vanilla IRS + CSW MTM Oct08 - Values" xfId="1128"/>
    <cellStyle name="_Vanilla IRS + CSW MTM Oct08 - Values 2" xfId="1129"/>
    <cellStyle name="_Wachovia" xfId="1130"/>
    <cellStyle name="_Wachovia_1" xfId="1131"/>
    <cellStyle name="_Wachovia_1 2" xfId="1132"/>
    <cellStyle name="_Waterfall chart" xfId="1133"/>
    <cellStyle name="_West LB" xfId="1134"/>
    <cellStyle name="_West LB 2" xfId="1135"/>
    <cellStyle name="_WRA analysis Mar 07 Final" xfId="1136"/>
    <cellStyle name="_WRA analysis Mar 07 Final 2" xfId="1137"/>
    <cellStyle name="_xSAPtemp1013" xfId="1138"/>
    <cellStyle name="_xSAPtemp1013 2" xfId="1139"/>
    <cellStyle name="_xSAPtemp1501" xfId="1140"/>
    <cellStyle name="_xSAPtemp1501 2" xfId="1141"/>
    <cellStyle name="_xSAPtemp202" xfId="1142"/>
    <cellStyle name="_xSAPtemp202 2" xfId="1143"/>
    <cellStyle name="_xSAPtemp2566" xfId="1144"/>
    <cellStyle name="_xSAPtemp2566 2" xfId="1145"/>
    <cellStyle name="_xSAPtemp2652" xfId="1146"/>
    <cellStyle name="_xSAPtemp2652 2" xfId="1147"/>
    <cellStyle name="_xSAPtemp2809" xfId="1148"/>
    <cellStyle name="_xSAPtemp2809 2" xfId="1149"/>
    <cellStyle name="_xSAPtemp3040" xfId="1150"/>
    <cellStyle name="_xSAPtemp3040 2" xfId="1151"/>
    <cellStyle name="_xSAPtemp3398" xfId="1152"/>
    <cellStyle name="_xSAPtemp3398 2" xfId="1153"/>
    <cellStyle name="_xSAPtemp3947" xfId="1154"/>
    <cellStyle name="_xSAPtemp3947 2" xfId="1155"/>
    <cellStyle name="_xSAPtemp3947_Book2" xfId="1156"/>
    <cellStyle name="_xSAPtemp3947_Book2 2" xfId="1157"/>
    <cellStyle name="_xSAPtemp3947_HBEU BPR - MasterFile_July'10" xfId="1158"/>
    <cellStyle name="_xSAPtemp3947_HBEU BPR - MasterFile_July'10 2" xfId="1159"/>
    <cellStyle name="_xSAPtemp3947_HBTR P2 - PL Summary August-10" xfId="1160"/>
    <cellStyle name="_xSAPtemp3947_Turkey Financial Commentary" xfId="1161"/>
    <cellStyle name="_xSAPtemp3947_Turkey Financial Commentary_ Dec-10_v3" xfId="1162"/>
    <cellStyle name="_xSAPtemp4428" xfId="1163"/>
    <cellStyle name="_xSAPtemp4428 2" xfId="1164"/>
    <cellStyle name="_xSAPtemp474" xfId="1165"/>
    <cellStyle name="_xSAPtemp474 2" xfId="1166"/>
    <cellStyle name="_xSAPtemp4758" xfId="1167"/>
    <cellStyle name="_xSAPtemp4758 2" xfId="1168"/>
    <cellStyle name="_xSAPtemp4894" xfId="1169"/>
    <cellStyle name="_xSAPtemp4894 2" xfId="1170"/>
    <cellStyle name="_xSAPtemp4920" xfId="1171"/>
    <cellStyle name="_xSAPtemp4920 2" xfId="1172"/>
    <cellStyle name="_xSAPtemp5022" xfId="1173"/>
    <cellStyle name="_xSAPtemp5022 2" xfId="1174"/>
    <cellStyle name="_xSAPtemp5165" xfId="1175"/>
    <cellStyle name="_xSAPtemp5165 2" xfId="1176"/>
    <cellStyle name="_xSAPtemp5276" xfId="1177"/>
    <cellStyle name="_xSAPtemp5276 2" xfId="1178"/>
    <cellStyle name="_xSAPtemp5321" xfId="1179"/>
    <cellStyle name="_xSAPtemp5321 2" xfId="1180"/>
    <cellStyle name="_xSAPtemp5442" xfId="1181"/>
    <cellStyle name="_xSAPtemp5442 2" xfId="1182"/>
    <cellStyle name="_xSAPtemp5888" xfId="1183"/>
    <cellStyle name="_xSAPtemp5888 2" xfId="1184"/>
    <cellStyle name="_xSAPtemp5963" xfId="1185"/>
    <cellStyle name="_xSAPtemp5963 2" xfId="1186"/>
    <cellStyle name="_xSAPtemp5997" xfId="1187"/>
    <cellStyle name="_xSAPtemp5997 2" xfId="1188"/>
    <cellStyle name="_xSAPtemp6323" xfId="1189"/>
    <cellStyle name="_xSAPtemp6323 2" xfId="1190"/>
    <cellStyle name="_xSAPtemp6372" xfId="1191"/>
    <cellStyle name="_xSAPtemp6372 2" xfId="1192"/>
    <cellStyle name="_xSAPtemp6609" xfId="1193"/>
    <cellStyle name="_xSAPtemp6609 2" xfId="1194"/>
    <cellStyle name="_xSAPtemp6696" xfId="1195"/>
    <cellStyle name="_xSAPtemp6696 2" xfId="1196"/>
    <cellStyle name="_xSAPtemp6828" xfId="1197"/>
    <cellStyle name="_xSAPtemp6828 2" xfId="1198"/>
    <cellStyle name="_xSAPtemp7058" xfId="1199"/>
    <cellStyle name="_xSAPtemp7058 2" xfId="1200"/>
    <cellStyle name="_xSAPtemp720" xfId="1201"/>
    <cellStyle name="_xSAPtemp720 2" xfId="1202"/>
    <cellStyle name="_xSAPtemp7567" xfId="1203"/>
    <cellStyle name="_xSAPtemp7567 2" xfId="1204"/>
    <cellStyle name="_xSAPtemp7651" xfId="1205"/>
    <cellStyle name="_xSAPtemp7651 2" xfId="1206"/>
    <cellStyle name="_xSAPtemp7857" xfId="1207"/>
    <cellStyle name="_xSAPtemp7857 2" xfId="1208"/>
    <cellStyle name="_xSAPtemp8125" xfId="1209"/>
    <cellStyle name="_xSAPtemp8125 2" xfId="1210"/>
    <cellStyle name="_xSAPtemp8468" xfId="1211"/>
    <cellStyle name="_xSAPtemp8468 2" xfId="1212"/>
    <cellStyle name="_xSAPtemp8619" xfId="1213"/>
    <cellStyle name="_xSAPtemp8619 2" xfId="1214"/>
    <cellStyle name="_xSAPtemp8652" xfId="1215"/>
    <cellStyle name="_xSAPtemp8652 2" xfId="1216"/>
    <cellStyle name="_xSAPtemp8937" xfId="1217"/>
    <cellStyle name="_xSAPtemp8937 2" xfId="1218"/>
    <cellStyle name="_xSAPtemp9364" xfId="1219"/>
    <cellStyle name="_xSAPtemp9364 2" xfId="1220"/>
    <cellStyle name="_xSAPtemp9495" xfId="1221"/>
    <cellStyle name="_xSAPtemp9495 2" xfId="1222"/>
    <cellStyle name="_xSAPtemp9691" xfId="1223"/>
    <cellStyle name="_xSAPtemp9691 2" xfId="1224"/>
    <cellStyle name="_xSAPtemp9825" xfId="1225"/>
    <cellStyle name="_xSAPtemp9825 2" xfId="1226"/>
    <cellStyle name="_xSAPtemp9926" xfId="1227"/>
    <cellStyle name="_xSAPtemp9926 2" xfId="1228"/>
    <cellStyle name="_Year on year variances" xfId="1229"/>
    <cellStyle name="_YNL-LISTESI" xfId="1230"/>
    <cellStyle name="_YTD USD" xfId="1231"/>
    <cellStyle name="_YTD USD_Jaws" xfId="1232"/>
    <cellStyle name="¤@??_chinese" xfId="1233"/>
    <cellStyle name="¤@¯ë_chinese" xfId="1234"/>
    <cellStyle name="¤d¤?¦?[0]" xfId="1235"/>
    <cellStyle name="¤d¤À¦ì[0]" xfId="1236"/>
    <cellStyle name="¤w?s???L??¶W?sµ?" xfId="1237"/>
    <cellStyle name="¤wÂsÄý¹Lªº¶W³sµ²" xfId="1238"/>
    <cellStyle name="=C:\WINNT\SYSTEM32\COMMAND.COM" xfId="1239"/>
    <cellStyle name="=C:\WINNT\SYSTEM32\COMMAND.COM 2" xfId="1240"/>
    <cellStyle name="=C:\WINNT35\SYSTEM32\COMMAND.COM" xfId="1241"/>
    <cellStyle name="=C:\WINNT35\SYSTEM32\COMMAND.COM 2" xfId="1242"/>
    <cellStyle name="¶W?sµ?" xfId="1243"/>
    <cellStyle name="¶W³sµ²" xfId="1244"/>
    <cellStyle name="10pt Gen bold" xfId="1245"/>
    <cellStyle name="10pt Geneva" xfId="1246"/>
    <cellStyle name="1-Line" xfId="1247"/>
    <cellStyle name="3 V1.00 CORE IMAGE (5200MM3.100 08/01/97)_x000d__x000a__x000d__x000a_[windows]_x000d__x000a_;spooler=yes_x000d__x000a_load=nw" xfId="1248"/>
    <cellStyle name="3 V1.00 CORE IMAGE (5200MM3.100 08/01/97)_x000d__x000a__x000d__x000a_[windows]_x000d__x000a_;spooler=yes_x000d__x000a_load=nw 2" xfId="1249"/>
    <cellStyle name="3f1o [0]" xfId="1250"/>
    <cellStyle name="³f¹ô [0]" xfId="1251"/>
    <cellStyle name="Actual data" xfId="1252"/>
    <cellStyle name="Actual year" xfId="1253"/>
    <cellStyle name="Actual1dp" xfId="1254"/>
    <cellStyle name="Actual1dp 2" xfId="1255"/>
    <cellStyle name="Actuals Cells" xfId="1256"/>
    <cellStyle name="A-Line" xfId="1257"/>
    <cellStyle name="Amount" xfId="1258"/>
    <cellStyle name="Années" xfId="1259"/>
    <cellStyle name="Background" xfId="1260"/>
    <cellStyle name="Background 2" xfId="1261"/>
    <cellStyle name="Banner" xfId="1262"/>
    <cellStyle name="Blank" xfId="1263"/>
    <cellStyle name="Blue" xfId="1264"/>
    <cellStyle name="Border" xfId="1265"/>
    <cellStyle name="bpercent" xfId="1266"/>
    <cellStyle name="btotal" xfId="1267"/>
    <cellStyle name="Cabecera 1" xfId="1268"/>
    <cellStyle name="Cabecera 2" xfId="1269"/>
    <cellStyle name="Calc Cells" xfId="1270"/>
    <cellStyle name="Calc%" xfId="1271"/>
    <cellStyle name="Calc% 2" xfId="1272"/>
    <cellStyle name="Calc0dp" xfId="1273"/>
    <cellStyle name="Calc0dpAct" xfId="1274"/>
    <cellStyle name="Calc0dpAct 2" xfId="1275"/>
    <cellStyle name="Calc0dpActI" xfId="1276"/>
    <cellStyle name="Calc0dpB" xfId="1277"/>
    <cellStyle name="Calc0dpBI" xfId="1278"/>
    <cellStyle name="Calc0dpBlueBI" xfId="1279"/>
    <cellStyle name="Calc0dpBlueI" xfId="1280"/>
    <cellStyle name="Calc0dpI" xfId="1281"/>
    <cellStyle name="Calc0dpShade" xfId="1282"/>
    <cellStyle name="Calc0dpShadeB" xfId="1283"/>
    <cellStyle name="Calc0dpShadeBlue" xfId="1284"/>
    <cellStyle name="Calc0dpShadeBlueB" xfId="1285"/>
    <cellStyle name="Calc0dpShadeI" xfId="1286"/>
    <cellStyle name="Calc0dpTeal" xfId="1287"/>
    <cellStyle name="Calc0dpTealB" xfId="1288"/>
    <cellStyle name="Calc0dpTealBI" xfId="1289"/>
    <cellStyle name="Calc0dpTealI" xfId="1290"/>
    <cellStyle name="Calc2dp" xfId="1291"/>
    <cellStyle name="Calc2dp 2" xfId="1292"/>
    <cellStyle name="Calc2dpShade" xfId="1293"/>
    <cellStyle name="CalcPercent" xfId="1294"/>
    <cellStyle name="CalcPercent 2" xfId="1295"/>
    <cellStyle name="Cambiar to&amp;do" xfId="1296"/>
    <cellStyle name="capitaux" xfId="1297"/>
    <cellStyle name="centimes" xfId="1298"/>
    <cellStyle name="CG Times 10" xfId="1299"/>
    <cellStyle name="CG Times 12" xfId="1300"/>
    <cellStyle name="CG Times 14" xfId="1301"/>
    <cellStyle name="charges" xfId="1302"/>
    <cellStyle name="checkExposure" xfId="1303"/>
    <cellStyle name="Column headers" xfId="1304"/>
    <cellStyle name="Column Heading" xfId="1305"/>
    <cellStyle name="Column Heads" xfId="1306"/>
    <cellStyle name="Column Heads 2" xfId="1826"/>
    <cellStyle name="ColumnAttributeAbovePrompt" xfId="1307"/>
    <cellStyle name="ColumnAttributePrompt" xfId="1308"/>
    <cellStyle name="ColumnAttributeValue" xfId="1309"/>
    <cellStyle name="ColumnHeadingPrompt" xfId="1310"/>
    <cellStyle name="ColumnHeadingValue" xfId="1311"/>
    <cellStyle name="Comma" xfId="1" builtinId="3"/>
    <cellStyle name="Comma  - Style1" xfId="1312"/>
    <cellStyle name="Comma  - Style1 2" xfId="1313"/>
    <cellStyle name="Comma  - Style2" xfId="1314"/>
    <cellStyle name="Comma  - Style2 2" xfId="1315"/>
    <cellStyle name="Comma  - Style3" xfId="1316"/>
    <cellStyle name="Comma  - Style3 2" xfId="1317"/>
    <cellStyle name="Comma  - Style4" xfId="1318"/>
    <cellStyle name="Comma  - Style4 2" xfId="1319"/>
    <cellStyle name="Comma  - Style5" xfId="1320"/>
    <cellStyle name="Comma  - Style5 2" xfId="1321"/>
    <cellStyle name="Comma  - Style6" xfId="1322"/>
    <cellStyle name="Comma  - Style6 2" xfId="1323"/>
    <cellStyle name="Comma  - Style7" xfId="1324"/>
    <cellStyle name="Comma  - Style7 2" xfId="1325"/>
    <cellStyle name="Comma  - Style8" xfId="1326"/>
    <cellStyle name="Comma  - Style8 2" xfId="1327"/>
    <cellStyle name="Comma (JH)" xfId="1328"/>
    <cellStyle name="Comma (JH) 2" xfId="1329"/>
    <cellStyle name="Comma [1]" xfId="1330"/>
    <cellStyle name="Comma [2]" xfId="1331"/>
    <cellStyle name="Comma 2" xfId="1332"/>
    <cellStyle name="Comma 3" xfId="1333"/>
    <cellStyle name="Comma 4" xfId="1834"/>
    <cellStyle name="Comma0" xfId="1334"/>
    <cellStyle name="Comment" xfId="1335"/>
    <cellStyle name="Company name" xfId="1336"/>
    <cellStyle name="CoPma [0]_SEPT_PACK.xls Chart 18" xfId="1337"/>
    <cellStyle name="Crosstab" xfId="1338"/>
    <cellStyle name="Currency 2" xfId="1339"/>
    <cellStyle name="Currency0" xfId="1340"/>
    <cellStyle name="Currency0 2" xfId="1341"/>
    <cellStyle name="Data" xfId="1342"/>
    <cellStyle name="DataEntry" xfId="1343"/>
    <cellStyle name="DataEntry%" xfId="1344"/>
    <cellStyle name="DataEntry_Book2" xfId="1345"/>
    <cellStyle name="DataInput" xfId="1346"/>
    <cellStyle name="DataInput 2" xfId="1347"/>
    <cellStyle name="Date" xfId="1348"/>
    <cellStyle name="Datum ÅÅ-MM-DD" xfId="1349"/>
    <cellStyle name="DBR" xfId="1350"/>
    <cellStyle name="DBR 2" xfId="1351"/>
    <cellStyle name="DealTypeStyle" xfId="1352"/>
    <cellStyle name="Define your own named style" xfId="1353"/>
    <cellStyle name="Dezimal [0]_2. Ansatz Kostenarten KGaA" xfId="1354"/>
    <cellStyle name="Dezimal_~0024823" xfId="1355"/>
    <cellStyle name="Difference" xfId="1356"/>
    <cellStyle name="Dollar" xfId="1357"/>
    <cellStyle name="Done" xfId="1358"/>
    <cellStyle name="Done 2" xfId="1359"/>
    <cellStyle name="Draw lines around data in range" xfId="1360"/>
    <cellStyle name="Draw shadow and lines within range" xfId="1361"/>
    <cellStyle name="Enlarge title text, yellow on blue" xfId="1362"/>
    <cellStyle name="Enterable Data" xfId="1363"/>
    <cellStyle name="Enterable_Data" xfId="1364"/>
    <cellStyle name="EnterableExceptions" xfId="1365"/>
    <cellStyle name="euil1" xfId="1366"/>
    <cellStyle name="euil1 2" xfId="1367"/>
    <cellStyle name="Euro" xfId="1368"/>
    <cellStyle name="Euro 2" xfId="1369"/>
    <cellStyle name="External File Cells" xfId="1370"/>
    <cellStyle name="F/S" xfId="1371"/>
    <cellStyle name="Fecha" xfId="1372"/>
    <cellStyle name="Fecha 2" xfId="1373"/>
    <cellStyle name="Fijo" xfId="1374"/>
    <cellStyle name="Fijo 2" xfId="1375"/>
    <cellStyle name="Fixed" xfId="1376"/>
    <cellStyle name="FLASHING" xfId="1377"/>
    <cellStyle name="Footnote" xfId="1378"/>
    <cellStyle name="Forecast Cells" xfId="1379"/>
    <cellStyle name="Format a column of totals" xfId="1380"/>
    <cellStyle name="Format a row of totals" xfId="1381"/>
    <cellStyle name="Format text as bold, black on yellow" xfId="1382"/>
    <cellStyle name="formel" xfId="1383"/>
    <cellStyle name="Formula DaDa Bold" xfId="1384"/>
    <cellStyle name="Formula Data" xfId="1385"/>
    <cellStyle name="Formula Data Bold" xfId="1386"/>
    <cellStyle name="Formula Data_Jaws" xfId="1387"/>
    <cellStyle name="Formula_G" xfId="1388"/>
    <cellStyle name="FULL" xfId="1389"/>
    <cellStyle name="FULL 2" xfId="1390"/>
    <cellStyle name="G1_1999 figures" xfId="1391"/>
    <cellStyle name="GB" xfId="1392"/>
    <cellStyle name="GB 2" xfId="1393"/>
    <cellStyle name="ge b2003v4.xls]reclassDIP" xfId="1394"/>
    <cellStyle name="ge b2003v4.xls]reclassDIP 2" xfId="1395"/>
    <cellStyle name="Gentia To Excel" xfId="1396"/>
    <cellStyle name="GiltName" xfId="1397"/>
    <cellStyle name="Grey" xfId="1398"/>
    <cellStyle name="greyed" xfId="1399"/>
    <cellStyle name="H_1998_col_head" xfId="1400"/>
    <cellStyle name="H_1998_col_head_Book2" xfId="1401"/>
    <cellStyle name="H_1998_col_head_Book2_Jaws" xfId="1402"/>
    <cellStyle name="H_1998_col_head_BPR TURKEY RETAIL" xfId="1403"/>
    <cellStyle name="H_1998_col_head_HBEU BPR - MasterFile_July'10" xfId="1404"/>
    <cellStyle name="H_1998_col_head_HBEU BPR - MasterFile_July'10_Jaws" xfId="1405"/>
    <cellStyle name="H_1998_col_head_HBTR P2 - PL Summary August-10" xfId="1406"/>
    <cellStyle name="H_1998_col_head_Jaws" xfId="1407"/>
    <cellStyle name="H_1998_col_head_Report" xfId="1408"/>
    <cellStyle name="H_1998_col_head_Report_Jaws" xfId="1409"/>
    <cellStyle name="H_1998_col_head_Report_Turkey Financial Commentary July 2010 - Ku" xfId="1410"/>
    <cellStyle name="H_1998_col_head_Report_Turkey Financial Commentary July 2010 with edits" xfId="1411"/>
    <cellStyle name="H_1998_col_head_TURKEY BPR BUS COMMENT FINAL- Feb 10" xfId="1412"/>
    <cellStyle name="H_1998_col_head_TURKEY BPR BUS COMMENT FINAL- Feb 10_Jaws" xfId="1413"/>
    <cellStyle name="H_1998_col_head_TURKEY BPR BUS COMMENT FINAL- Feb 10_Turkey Financial Commentary July 2010 - Ku" xfId="1414"/>
    <cellStyle name="H_1998_col_head_TURKEY BPR BUS COMMENT FINAL- Feb 10_Turkey Financial Commentary July 2010 with edits" xfId="1415"/>
    <cellStyle name="H_1998_col_head_Turkey Fin Comm Dec09 final" xfId="1416"/>
    <cellStyle name="H_1998_col_head_Turkey Financial Commentary" xfId="1417"/>
    <cellStyle name="H_1998_col_head_Turkey Financial Commentary July 2010 - Ku" xfId="1418"/>
    <cellStyle name="H_1998_col_head_Turkey Financial Commentary July 2010 with edits" xfId="1419"/>
    <cellStyle name="H_1998_col_head_Turkey Financial Commentary_ Dec-10_v3" xfId="1420"/>
    <cellStyle name="H_1999_col_head" xfId="1421"/>
    <cellStyle name="H1_1998 figures" xfId="1422"/>
    <cellStyle name="HEAD" xfId="1423"/>
    <cellStyle name="Header" xfId="1424"/>
    <cellStyle name="HeaderGroup" xfId="1425"/>
    <cellStyle name="HeaderGroup 2" xfId="1426"/>
    <cellStyle name="HEADING" xfId="1427"/>
    <cellStyle name="Heading1" xfId="1428"/>
    <cellStyle name="Heads12" xfId="1429"/>
    <cellStyle name="hide" xfId="1430"/>
    <cellStyle name="highlightExposure" xfId="1431"/>
    <cellStyle name="highlightPD" xfId="1432"/>
    <cellStyle name="highlightPercentage" xfId="1433"/>
    <cellStyle name="highlightText" xfId="1434"/>
    <cellStyle name="Indent" xfId="1435"/>
    <cellStyle name="Input [yellow]" xfId="1436"/>
    <cellStyle name="Input Amount" xfId="1437"/>
    <cellStyle name="Input Cells" xfId="1438"/>
    <cellStyle name="Input Date" xfId="1439"/>
    <cellStyle name="Input Narrative" xfId="1440"/>
    <cellStyle name="Input%" xfId="1441"/>
    <cellStyle name="Input%0dp" xfId="1442"/>
    <cellStyle name="Input%2dp" xfId="1443"/>
    <cellStyle name="Input0dp" xfId="1444"/>
    <cellStyle name="Input0dpAct" xfId="1445"/>
    <cellStyle name="Input0dpAct 2" xfId="1446"/>
    <cellStyle name="Input0dpActI" xfId="1447"/>
    <cellStyle name="Input0dpBlue" xfId="1448"/>
    <cellStyle name="Input0dpBlueB" xfId="1449"/>
    <cellStyle name="Input0dpBlueI" xfId="1450"/>
    <cellStyle name="Input0dpI" xfId="1451"/>
    <cellStyle name="Input1dp" xfId="1452"/>
    <cellStyle name="Input1dpAct" xfId="1453"/>
    <cellStyle name="Input1dpAct 2" xfId="1454"/>
    <cellStyle name="Input1dpActTurq" xfId="1455"/>
    <cellStyle name="Input1dpActTurq 2" xfId="1456"/>
    <cellStyle name="Input1dpTurq" xfId="1457"/>
    <cellStyle name="InputDate" xfId="1458"/>
    <cellStyle name="InputDescriptions" xfId="1459"/>
    <cellStyle name="inputExposure" xfId="1460"/>
    <cellStyle name="InputHeading1" xfId="1461"/>
    <cellStyle name="inputMaturity" xfId="1462"/>
    <cellStyle name="InputNumber" xfId="1463"/>
    <cellStyle name="InputNumber 2" xfId="1464"/>
    <cellStyle name="inputPD" xfId="1465"/>
    <cellStyle name="InputPercent" xfId="1466"/>
    <cellStyle name="InputPercent 2" xfId="1467"/>
    <cellStyle name="inputPercentage" xfId="1468"/>
    <cellStyle name="inputSelection" xfId="1469"/>
    <cellStyle name="inputText" xfId="1470"/>
    <cellStyle name="JPY Accounting" xfId="1471"/>
    <cellStyle name="KPMG Heading 1" xfId="1472"/>
    <cellStyle name="KPMG Heading 2" xfId="1473"/>
    <cellStyle name="KPMG Heading 3" xfId="1474"/>
    <cellStyle name="KPMG Heading 4" xfId="1475"/>
    <cellStyle name="KPMG Normal" xfId="1476"/>
    <cellStyle name="KPMG Normal Text" xfId="1477"/>
    <cellStyle name="KPMG Normal_IHO regional MI Pack (May Draft 2) unlinked" xfId="1478"/>
    <cellStyle name="Label" xfId="1479"/>
    <cellStyle name="Label 2" xfId="1480"/>
    <cellStyle name="LabelIndent" xfId="1481"/>
    <cellStyle name="LabelIndent 2" xfId="1482"/>
    <cellStyle name="LabelOption" xfId="1483"/>
    <cellStyle name="LabelOption 2" xfId="1484"/>
    <cellStyle name="Labels" xfId="1485"/>
    <cellStyle name="Labels 8p Bold" xfId="1486"/>
    <cellStyle name="Labels_Jaws" xfId="1487"/>
    <cellStyle name="Legal 8½ x 14 in" xfId="1488"/>
    <cellStyle name="LineItemPrompt" xfId="1489"/>
    <cellStyle name="LineItemValue" xfId="1490"/>
    <cellStyle name="LkupHdg" xfId="1491"/>
    <cellStyle name="Locked" xfId="1492"/>
    <cellStyle name="Lt Blue" xfId="1493"/>
    <cellStyle name="Lt Green" xfId="1494"/>
    <cellStyle name="Lt Orange" xfId="1495"/>
    <cellStyle name="Lt Purple" xfId="1496"/>
    <cellStyle name="macro" xfId="1497"/>
    <cellStyle name="Macro Heading" xfId="1498"/>
    <cellStyle name="Macro Text" xfId="1499"/>
    <cellStyle name="macro_Jaws" xfId="1500"/>
    <cellStyle name="MAIN HEADING" xfId="1501"/>
    <cellStyle name="Mainhead" xfId="1502"/>
    <cellStyle name="MCIDColumns" xfId="1503"/>
    <cellStyle name="Migliaia (0)_LINEA GLOBALE" xfId="1504"/>
    <cellStyle name="Migliaia_LINEA GLOBALE" xfId="1505"/>
    <cellStyle name="Millares [0]_Hoja1" xfId="1506"/>
    <cellStyle name="Millares_Hoja1" xfId="1507"/>
    <cellStyle name="Millier .0" xfId="1508"/>
    <cellStyle name="Millier .0 2" xfId="1509"/>
    <cellStyle name="Milliers [0]_3A_NumeratorReport_Option1_040611" xfId="1510"/>
    <cellStyle name="Milliers_26" xfId="1511"/>
    <cellStyle name="Millions" xfId="1512"/>
    <cellStyle name="Mon?taire [0]_Details" xfId="1513"/>
    <cellStyle name="Mon?taire_Details" xfId="1514"/>
    <cellStyle name="Moneda [0]_Hoja1" xfId="1515"/>
    <cellStyle name="Moneda_Hoja1" xfId="1516"/>
    <cellStyle name="Monétaire [0]_3A_NumeratorReport_Option1_040611" xfId="1517"/>
    <cellStyle name="Monétaire_26" xfId="1518"/>
    <cellStyle name="Monetario" xfId="1519"/>
    <cellStyle name="Monetario 2" xfId="1520"/>
    <cellStyle name="Monetario0" xfId="1521"/>
    <cellStyle name="Monetario0 2" xfId="1522"/>
    <cellStyle name="NamedRange" xfId="1523"/>
    <cellStyle name="NEW ROMAN" xfId="1524"/>
    <cellStyle name="NODECS" xfId="1525"/>
    <cellStyle name="Non-Enterable_G" xfId="1526"/>
    <cellStyle name="Normal" xfId="0" builtinId="0"/>
    <cellStyle name="Normal - Style1" xfId="1527"/>
    <cellStyle name="Normal - Style1 2" xfId="1528"/>
    <cellStyle name="Normal - Style2" xfId="1529"/>
    <cellStyle name="Normal - Style3" xfId="1530"/>
    <cellStyle name="Normal - Style4" xfId="1531"/>
    <cellStyle name="Normal - Style5" xfId="1532"/>
    <cellStyle name="Normal - Style6" xfId="1533"/>
    <cellStyle name="Normal - Style7" xfId="1534"/>
    <cellStyle name="Normal - Style8" xfId="1535"/>
    <cellStyle name="Normal 2" xfId="1536"/>
    <cellStyle name="Normal 2 2" xfId="1537"/>
    <cellStyle name="Normal Cells" xfId="1538"/>
    <cellStyle name="Normal Text" xfId="1539"/>
    <cellStyle name="Normal Text Right" xfId="1540"/>
    <cellStyle name="Normale_ECONOM01 96" xfId="1541"/>
    <cellStyle name="Normalny_SAQ_NEW" xfId="1542"/>
    <cellStyle name="not applicable" xfId="1543"/>
    <cellStyle name="not applicable 2" xfId="1544"/>
    <cellStyle name="Not Done" xfId="1545"/>
    <cellStyle name="Not Done 2" xfId="1546"/>
    <cellStyle name="Notes" xfId="1547"/>
    <cellStyle name="Number" xfId="1548"/>
    <cellStyle name="Option" xfId="1549"/>
    <cellStyle name="Option 2" xfId="1550"/>
    <cellStyle name="optionalExposure" xfId="1551"/>
    <cellStyle name="optionalPD" xfId="1552"/>
    <cellStyle name="OUTPUT AMOUNTS" xfId="1553"/>
    <cellStyle name="OUTPUT COLUMN HEADINGS" xfId="1554"/>
    <cellStyle name="OUTPUT LINE ITEMS" xfId="1555"/>
    <cellStyle name="OUTPUT REPORT HEADING" xfId="1556"/>
    <cellStyle name="OUTPUT REPORT TITLE" xfId="1557"/>
    <cellStyle name="Override" xfId="1558"/>
    <cellStyle name="P3 Matrix 1" xfId="1559"/>
    <cellStyle name="P3 Matrix 1 2" xfId="1560"/>
    <cellStyle name="P3 Matrix 10" xfId="1561"/>
    <cellStyle name="P3 Matrix 10 2" xfId="1562"/>
    <cellStyle name="P3 Matrix 11" xfId="1563"/>
    <cellStyle name="P3 Matrix 11 2" xfId="1564"/>
    <cellStyle name="P3 Matrix 12" xfId="1565"/>
    <cellStyle name="P3 Matrix 12 2" xfId="1566"/>
    <cellStyle name="P3 Matrix 13" xfId="1567"/>
    <cellStyle name="P3 Matrix 13 2" xfId="1568"/>
    <cellStyle name="P3 Matrix 14" xfId="1569"/>
    <cellStyle name="P3 Matrix 14 2" xfId="1570"/>
    <cellStyle name="P3 Matrix 2" xfId="1571"/>
    <cellStyle name="P3 Matrix 2 2" xfId="1572"/>
    <cellStyle name="P3 Matrix 3" xfId="1573"/>
    <cellStyle name="P3 Matrix 3 2" xfId="1574"/>
    <cellStyle name="P3 Matrix 4" xfId="1575"/>
    <cellStyle name="P3 Matrix 4 2" xfId="1576"/>
    <cellStyle name="P3 Matrix 5" xfId="1577"/>
    <cellStyle name="P3 Matrix 5 2" xfId="1578"/>
    <cellStyle name="P3 Matrix 6" xfId="1579"/>
    <cellStyle name="P3 Matrix 6 2" xfId="1580"/>
    <cellStyle name="P3 Matrix 7" xfId="1581"/>
    <cellStyle name="P3 Matrix 7 2" xfId="1582"/>
    <cellStyle name="P3 Matrix 8" xfId="1583"/>
    <cellStyle name="P3 Matrix 8 2" xfId="1584"/>
    <cellStyle name="P3 Matrix 9" xfId="1585"/>
    <cellStyle name="P3 Matrix 9 2" xfId="1586"/>
    <cellStyle name="Page header" xfId="1587"/>
    <cellStyle name="Pair" xfId="1588"/>
    <cellStyle name="parententity" xfId="1589"/>
    <cellStyle name="pe" xfId="1590"/>
    <cellStyle name="PER" xfId="1591"/>
    <cellStyle name="PER 2" xfId="1592"/>
    <cellStyle name="Percent (JH)" xfId="1593"/>
    <cellStyle name="Percent (JH) 2" xfId="1594"/>
    <cellStyle name="Percent [2]" xfId="1595"/>
    <cellStyle name="Percent [2] 2" xfId="1596"/>
    <cellStyle name="Percent 2" xfId="1597"/>
    <cellStyle name="PillarData" xfId="1598"/>
    <cellStyle name="PillarHeading" xfId="1599"/>
    <cellStyle name="PillarText" xfId="1600"/>
    <cellStyle name="PillarTotal" xfId="1601"/>
    <cellStyle name="Porcentaje" xfId="1602"/>
    <cellStyle name="Porcentaje 2" xfId="1603"/>
    <cellStyle name="Pourcent + - .0" xfId="1604"/>
    <cellStyle name="Pourcent + - .0 2" xfId="1605"/>
    <cellStyle name="Price" xfId="1606"/>
    <cellStyle name="ProgramVariable" xfId="1607"/>
    <cellStyle name="PSChar" xfId="1608"/>
    <cellStyle name="PSDate" xfId="1609"/>
    <cellStyle name="PSDec" xfId="1610"/>
    <cellStyle name="PSHeading" xfId="1611"/>
    <cellStyle name="PSInt" xfId="1612"/>
    <cellStyle name="PSSpacer" xfId="1613"/>
    <cellStyle name="Punto" xfId="1614"/>
    <cellStyle name="Punto 2" xfId="1615"/>
    <cellStyle name="Punto0" xfId="1616"/>
    <cellStyle name="Punto0 2" xfId="1617"/>
    <cellStyle name="Purple" xfId="1618"/>
    <cellStyle name="Ratios" xfId="1619"/>
    <cellStyle name="Ratios 2" xfId="1620"/>
    <cellStyle name="RED_DEBITS" xfId="1621"/>
    <cellStyle name="RedStrip" xfId="1622"/>
    <cellStyle name="reference" xfId="1623"/>
    <cellStyle name="Report" xfId="1624"/>
    <cellStyle name="ReportTitlePrompt" xfId="1625"/>
    <cellStyle name="ReportTitleValue" xfId="1626"/>
    <cellStyle name="Reset range style to defaults" xfId="1627"/>
    <cellStyle name="Retrieved Data" xfId="1628"/>
    <cellStyle name="Retrieved Data Bold" xfId="1629"/>
    <cellStyle name="Retrieved Data Bold Wing" xfId="1630"/>
    <cellStyle name="Retrieved Data Bold_Jaws" xfId="1631"/>
    <cellStyle name="Retrieved Data_Jaws" xfId="1632"/>
    <cellStyle name="Retrieved_Data" xfId="1633"/>
    <cellStyle name="RetrievedExceptions" xfId="1634"/>
    <cellStyle name="RetrievedWrapped" xfId="1635"/>
    <cellStyle name="Reuters Cells" xfId="1636"/>
    <cellStyle name="ri" xfId="1637"/>
    <cellStyle name="ri 2" xfId="1638"/>
    <cellStyle name="Row Heading" xfId="1639"/>
    <cellStyle name="RowAcctAbovePrompt" xfId="1640"/>
    <cellStyle name="RowAcctSOBAbovePrompt" xfId="1641"/>
    <cellStyle name="RowAcctSOBValue" xfId="1642"/>
    <cellStyle name="RowAcctValue" xfId="1643"/>
    <cellStyle name="RowAttrAbovePrompt" xfId="1644"/>
    <cellStyle name="RowAttrValue" xfId="1645"/>
    <cellStyle name="RowColSetAbovePrompt" xfId="1646"/>
    <cellStyle name="RowColSetLeftPrompt" xfId="1647"/>
    <cellStyle name="RowColSetValue" xfId="1648"/>
    <cellStyle name="RowLeftPrompt" xfId="1649"/>
    <cellStyle name="Royal" xfId="1650"/>
    <cellStyle name="RptBack" xfId="1651"/>
    <cellStyle name="RptBack 2" xfId="1652"/>
    <cellStyle name="Rubrique" xfId="1653"/>
    <cellStyle name="SampleUsingFormatMask" xfId="1654"/>
    <cellStyle name="SampleWithNoFormatMask" xfId="1655"/>
    <cellStyle name="SAPBEXaggData" xfId="1656"/>
    <cellStyle name="SAPBEXaggDataEmph" xfId="1657"/>
    <cellStyle name="SAPBEXaggItem" xfId="1658"/>
    <cellStyle name="SAPBEXaggItemX" xfId="1659"/>
    <cellStyle name="SAPBEXchaText" xfId="1660"/>
    <cellStyle name="SAPBEXexcBad" xfId="1661"/>
    <cellStyle name="SAPBEXexcBad7" xfId="1662"/>
    <cellStyle name="SAPBEXexcBad8" xfId="1663"/>
    <cellStyle name="SAPBEXexcBad9" xfId="1664"/>
    <cellStyle name="SAPBEXexcCritical" xfId="1665"/>
    <cellStyle name="SAPBEXexcCritical4" xfId="1666"/>
    <cellStyle name="SAPBEXexcCritical5" xfId="1667"/>
    <cellStyle name="SAPBEXexcCritical6" xfId="1668"/>
    <cellStyle name="SAPBEXexcGood" xfId="1669"/>
    <cellStyle name="SAPBEXexcGood1" xfId="1670"/>
    <cellStyle name="SAPBEXexcGood2" xfId="1671"/>
    <cellStyle name="SAPBEXexcGood3" xfId="1672"/>
    <cellStyle name="SAPBEXexcVeryBad" xfId="1673"/>
    <cellStyle name="SAPBEXexcVeryBad 2" xfId="1674"/>
    <cellStyle name="SAPBEXfilterDrill" xfId="1675"/>
    <cellStyle name="SAPBEXfilterItem" xfId="1676"/>
    <cellStyle name="SAPBEXfilterText" xfId="1677"/>
    <cellStyle name="SAPBEXformats" xfId="1678"/>
    <cellStyle name="SAPBEXheaderData" xfId="1679"/>
    <cellStyle name="SAPBEXheaderData 2" xfId="1680"/>
    <cellStyle name="SAPBEXheaderItem" xfId="1681"/>
    <cellStyle name="SAPBEXheaderText" xfId="1682"/>
    <cellStyle name="SAPBEXHLevel0" xfId="1683"/>
    <cellStyle name="SAPBEXHLevel0 2" xfId="1684"/>
    <cellStyle name="SAPBEXHLevel0X" xfId="1685"/>
    <cellStyle name="SAPBEXHLevel0X 2" xfId="1686"/>
    <cellStyle name="SAPBEXHLevel1" xfId="1687"/>
    <cellStyle name="SAPBEXHLevel1 2" xfId="1688"/>
    <cellStyle name="SAPBEXHLevel1X" xfId="1689"/>
    <cellStyle name="SAPBEXHLevel1X 2" xfId="1690"/>
    <cellStyle name="SAPBEXHLevel2" xfId="1691"/>
    <cellStyle name="SAPBEXHLevel2 2" xfId="1692"/>
    <cellStyle name="SAPBEXHLevel2X" xfId="1693"/>
    <cellStyle name="SAPBEXHLevel2X 2" xfId="1694"/>
    <cellStyle name="SAPBEXHLevel3" xfId="1695"/>
    <cellStyle name="SAPBEXHLevel3 2" xfId="1696"/>
    <cellStyle name="SAPBEXHLevel3X" xfId="1697"/>
    <cellStyle name="SAPBEXHLevel3X 2" xfId="1698"/>
    <cellStyle name="SAPBEXresData" xfId="1699"/>
    <cellStyle name="SAPBEXresDataEmph" xfId="1700"/>
    <cellStyle name="SAPBEXresItem" xfId="1701"/>
    <cellStyle name="SAPBEXresItemX" xfId="1702"/>
    <cellStyle name="SAPBEXstdData" xfId="1703"/>
    <cellStyle name="SAPBEXstdDataEmph" xfId="1704"/>
    <cellStyle name="SAPBEXstdItem" xfId="1705"/>
    <cellStyle name="SAPBEXstdItemX" xfId="1706"/>
    <cellStyle name="SAPBEXsubData" xfId="1707"/>
    <cellStyle name="SAPBEXsubData 2" xfId="1708"/>
    <cellStyle name="SAPBEXsubDataEmph" xfId="1709"/>
    <cellStyle name="SAPBEXsubDataEmph 2" xfId="1710"/>
    <cellStyle name="SAPBEXsubItem" xfId="1711"/>
    <cellStyle name="SAPBEXsubItem 2" xfId="1712"/>
    <cellStyle name="SAPBEXtitle" xfId="1713"/>
    <cellStyle name="SAPBEXundefined" xfId="1714"/>
    <cellStyle name="Scenario" xfId="1715"/>
    <cellStyle name="section_title" xfId="1716"/>
    <cellStyle name="sfGroupLabel" xfId="1717"/>
    <cellStyle name="sfInput" xfId="1718"/>
    <cellStyle name="sfInputDate" xfId="1719"/>
    <cellStyle name="sfIntermediate" xfId="1720"/>
    <cellStyle name="sfLabel" xfId="1721"/>
    <cellStyle name="sfOutput" xfId="1722"/>
    <cellStyle name="ShadedCells_Database" xfId="1723"/>
    <cellStyle name="showCheck" xfId="1724"/>
    <cellStyle name="showExposure" xfId="1725"/>
    <cellStyle name="showParameterE" xfId="1726"/>
    <cellStyle name="showParameterS" xfId="1727"/>
    <cellStyle name="showPD" xfId="1728"/>
    <cellStyle name="showPercentage" xfId="1729"/>
    <cellStyle name="showSelection" xfId="1730"/>
    <cellStyle name="SMALL_NUMBERS" xfId="1731"/>
    <cellStyle name="SMALLER_NUMBERS" xfId="1732"/>
    <cellStyle name="Spot" xfId="1733"/>
    <cellStyle name="Standard_~0024823" xfId="1734"/>
    <cellStyle name="Static" xfId="1735"/>
    <cellStyle name="Style 1" xfId="1736"/>
    <cellStyle name="Style 2" xfId="1737"/>
    <cellStyle name="Style 2 2" xfId="1738"/>
    <cellStyle name="Style 3" xfId="1739"/>
    <cellStyle name="Style 3 2" xfId="1740"/>
    <cellStyle name="Style 4" xfId="1741"/>
    <cellStyle name="Style 4 2" xfId="1742"/>
    <cellStyle name="Style 5" xfId="1743"/>
    <cellStyle name="Style 5 2" xfId="1744"/>
    <cellStyle name="Style D green" xfId="1745"/>
    <cellStyle name="Style E" xfId="1746"/>
    <cellStyle name="Style H" xfId="1747"/>
    <cellStyle name="Sub total" xfId="1748"/>
    <cellStyle name="Sub-Head" xfId="1749"/>
    <cellStyle name="SUBTOTAL" xfId="1750"/>
    <cellStyle name="sup2Int" xfId="1751"/>
    <cellStyle name="sup2ParameterE" xfId="1752"/>
    <cellStyle name="sup2Percentage" xfId="1753"/>
    <cellStyle name="sup2PercentageL" xfId="1754"/>
    <cellStyle name="sup2PercentageM" xfId="1755"/>
    <cellStyle name="sup2Selection" xfId="1756"/>
    <cellStyle name="sup2Text" xfId="1757"/>
    <cellStyle name="sup3ParameterE" xfId="1758"/>
    <cellStyle name="sup3Percentage" xfId="1759"/>
    <cellStyle name="supFloat" xfId="1760"/>
    <cellStyle name="supInt" xfId="1761"/>
    <cellStyle name="supPD" xfId="1762"/>
    <cellStyle name="supPercentage" xfId="1763"/>
    <cellStyle name="supPercentageL" xfId="1764"/>
    <cellStyle name="supPercentageM" xfId="1765"/>
    <cellStyle name="supSelection" xfId="1766"/>
    <cellStyle name="supText" xfId="1767"/>
    <cellStyle name="SXDateStyle" xfId="1768"/>
    <cellStyle name="system_title" xfId="1769"/>
    <cellStyle name="Table data" xfId="1770"/>
    <cellStyle name="Table data 2" xfId="1771"/>
    <cellStyle name="Table end" xfId="1772"/>
    <cellStyle name="Table footer" xfId="1773"/>
    <cellStyle name="Table footer 2" xfId="1774"/>
    <cellStyle name="Table head" xfId="1775"/>
    <cellStyle name="Table head 2" xfId="1827"/>
    <cellStyle name="Table Heading" xfId="1776"/>
    <cellStyle name="table text bold" xfId="1777"/>
    <cellStyle name="table text bold green" xfId="1778"/>
    <cellStyle name="table text bold_Book2" xfId="1779"/>
    <cellStyle name="table text light" xfId="1780"/>
    <cellStyle name="Table Title" xfId="1781"/>
    <cellStyle name="Table Units" xfId="1782"/>
    <cellStyle name="Tableau" xfId="1783"/>
    <cellStyle name="TableBody" xfId="1784"/>
    <cellStyle name="TableBody 2" xfId="1828"/>
    <cellStyle name="Titel" xfId="1785"/>
    <cellStyle name="Title 2" xfId="1786"/>
    <cellStyle name="TitleBar" xfId="1787"/>
    <cellStyle name="TitleBar 2" xfId="1788"/>
    <cellStyle name="Titles" xfId="1789"/>
    <cellStyle name="Titles 2" xfId="1829"/>
    <cellStyle name="titre" xfId="1790"/>
    <cellStyle name="titre 2" xfId="1830"/>
    <cellStyle name="TOALS" xfId="1791"/>
    <cellStyle name="TotalLine" xfId="1792"/>
    <cellStyle name="TOTALS" xfId="1793"/>
    <cellStyle name="toto" xfId="1794"/>
    <cellStyle name="TranIDStyle" xfId="1795"/>
    <cellStyle name="Trend headers" xfId="1796"/>
    <cellStyle name="Trend headers 2" xfId="1797"/>
    <cellStyle name="Tusental (0)_Axess data" xfId="1798"/>
    <cellStyle name="under" xfId="1799"/>
    <cellStyle name="Unité" xfId="1800"/>
    <cellStyle name="Univers 10" xfId="1801"/>
    <cellStyle name="Univers 10 2" xfId="1831"/>
    <cellStyle name="Univers 12" xfId="1802"/>
    <cellStyle name="Univers 12 2" xfId="1832"/>
    <cellStyle name="Univers 14" xfId="1803"/>
    <cellStyle name="Univers 14 2" xfId="1833"/>
    <cellStyle name="unlocked" xfId="1804"/>
    <cellStyle name="UploadThisRowValue" xfId="1805"/>
    <cellStyle name="Valuta (0)_Axess data" xfId="1806"/>
    <cellStyle name="Valuta_LINEA GLOBALE" xfId="1807"/>
    <cellStyle name="variation" xfId="1808"/>
    <cellStyle name="Währung [0]_2. Ansatz Kostenarten KGaA" xfId="1809"/>
    <cellStyle name="Währung_~0024823" xfId="1810"/>
    <cellStyle name="white" xfId="1811"/>
    <cellStyle name="Year" xfId="1812"/>
    <cellStyle name="Yellow" xfId="1813"/>
    <cellStyle name="Обычный_31.03.08__" xfId="1814"/>
    <cellStyle name="Финансовый_monthend" xfId="1815"/>
    <cellStyle name="一般_~6715905" xfId="1816"/>
    <cellStyle name="千位分隔_0302" xfId="1817"/>
    <cellStyle name="千分位_Customer Group PnL_MAY07" xfId="1818"/>
    <cellStyle name="常规_0302" xfId="1819"/>
    <cellStyle name="桁区切り [0.00]_municipalies_in_sweden" xfId="1820"/>
    <cellStyle name="桁区切り_municipalies_in_sweden" xfId="1821"/>
    <cellStyle name="標準_Daily P&amp;L collection template_ Prdct basis" xfId="1822"/>
    <cellStyle name="超级链接_GLTCSep05-FS" xfId="1823"/>
    <cellStyle name="通貨 [0.00]_municipalies_in_sweden" xfId="1824"/>
    <cellStyle name="通貨_municipalies_in_sweden" xfId="1825"/>
  </cellStyles>
  <dxfs count="1">
    <dxf>
      <border>
        <vertical style="hair">
          <color auto="1"/>
        </vertical>
      </border>
    </dxf>
  </dxfs>
  <tableStyles count="1" defaultTableStyle="TableStyleMedium2" defaultPivotStyle="PivotStyleLight16">
    <tableStyle name="PivotTable Style 1" table="0" count="1">
      <tableStyleElement type="wholeTable" dxfId="0"/>
    </tableStyle>
  </tableStyles>
  <colors>
    <mruColors>
      <color rgb="FF00FF00"/>
      <color rgb="FFDB001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4.bin"/><Relationship Id="rId7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3.bin"/><Relationship Id="rId1" Type="http://schemas.openxmlformats.org/officeDocument/2006/relationships/printerSettings" Target="../printerSettings/printerSettings72.bin"/><Relationship Id="rId6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7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0.bin"/><Relationship Id="rId7" Type="http://schemas.openxmlformats.org/officeDocument/2006/relationships/printerSettings" Target="../printerSettings/printerSettings114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6" Type="http://schemas.openxmlformats.org/officeDocument/2006/relationships/printerSettings" Target="../printerSettings/printerSettings113.bin"/><Relationship Id="rId5" Type="http://schemas.openxmlformats.org/officeDocument/2006/relationships/printerSettings" Target="../printerSettings/printerSettings112.bin"/><Relationship Id="rId4" Type="http://schemas.openxmlformats.org/officeDocument/2006/relationships/printerSettings" Target="../printerSettings/printerSettings1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C7:C17"/>
  <sheetViews>
    <sheetView tabSelected="1" zoomScale="120" zoomScaleNormal="120" workbookViewId="0">
      <selection activeCell="C16" sqref="C16"/>
    </sheetView>
  </sheetViews>
  <sheetFormatPr defaultRowHeight="12.75"/>
  <cols>
    <col min="1" max="2" width="9.140625" style="5"/>
    <col min="3" max="3" width="63.7109375" style="5" customWidth="1"/>
    <col min="4" max="16384" width="9.140625" style="5"/>
  </cols>
  <sheetData>
    <row r="7" spans="3:3" ht="18">
      <c r="C7" s="22" t="s">
        <v>53</v>
      </c>
    </row>
    <row r="8" spans="3:3" ht="15.75">
      <c r="C8" s="10"/>
    </row>
    <row r="9" spans="3:3" ht="15.75">
      <c r="C9" s="10" t="s">
        <v>58</v>
      </c>
    </row>
    <row r="11" spans="3:3" ht="15.75">
      <c r="C11" s="303" t="s">
        <v>112</v>
      </c>
    </row>
    <row r="15" spans="3:3" ht="135">
      <c r="C15" s="23" t="s">
        <v>165</v>
      </c>
    </row>
    <row r="17" spans="3:3" ht="15">
      <c r="C17" s="23" t="s">
        <v>94</v>
      </c>
    </row>
  </sheetData>
  <customSheetViews>
    <customSheetView guid="{7D38380E-1C45-414D-9448-E7733E7457CC}" scale="120" showPageBreaks="1" fitToPage="1" printArea="1" topLeftCell="C1">
      <selection activeCell="C15" sqref="C15"/>
      <pageMargins left="0" right="0" top="0.74803149606299213" bottom="0.74803149606299213" header="0.31496062992125984" footer="0.31496062992125984"/>
      <printOptions horizontalCentered="1" verticalCentered="1"/>
      <pageSetup paperSize="9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20" fitToPage="1">
      <selection activeCell="B19" sqref="B19"/>
      <pageMargins left="0" right="0" top="0.74803149606299213" bottom="0.74803149606299213" header="0.31496062992125984" footer="0.31496062992125984"/>
      <printOptions horizontalCentered="1" verticalCentered="1"/>
      <pageSetup paperSize="9" orientation="portrait" r:id="rId2"/>
      <headerFooter>
        <evenFooter>&amp;LRESTRICTED</evenFooter>
        <firstFooter>&amp;LRESTRICTED</firstFooter>
      </headerFooter>
    </customSheetView>
    <customSheetView guid="{65D6365A-09F6-4C54-BF18-DD6F56EE25F0}" scale="120" showPageBreaks="1" fitToPage="1" printArea="1" topLeftCell="C1">
      <selection activeCell="F15" sqref="F15"/>
      <pageMargins left="0" right="0" top="0.74803149606299213" bottom="0.74803149606299213" header="0.31496062992125984" footer="0.31496062992125984"/>
      <printOptions horizontalCentered="1" verticalCentered="1"/>
      <pageSetup paperSize="9" orientation="portrait" r:id="rId3"/>
      <headerFooter>
        <evenFooter>&amp;LRESTRICTED</evenFooter>
        <firstFooter>&amp;LRESTRICTED</firstFooter>
      </headerFooter>
    </customSheetView>
    <customSheetView guid="{6A6962C3-E482-4427-A8C8-08CAA95BA31A}" scale="120" showPageBreaks="1" fitToPage="1" printArea="1" topLeftCell="C1">
      <selection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orientation="portrait" r:id="rId4"/>
      <headerFooter>
        <evenFooter>&amp;LRESTRICTED</evenFooter>
        <firstFooter>&amp;LRESTRICTED</firstFooter>
      </headerFooter>
    </customSheetView>
  </customSheetViews>
  <printOptions horizontalCentered="1" verticalCentered="1"/>
  <pageMargins left="0" right="0" top="0.74803149606299213" bottom="0.74803149606299213" header="0.31496062992125984" footer="0.31496062992125984"/>
  <pageSetup paperSize="9" orientation="portrait" r:id="rId5"/>
  <headerFooter>
    <evenFooter>&amp;LPUBLIC</evenFooter>
    <firstFooter>&amp;LPUBLIC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43"/>
  <sheetViews>
    <sheetView zoomScaleNormal="100" zoomScaleSheetLayoutView="100" workbookViewId="0">
      <selection activeCell="C16" sqref="C16"/>
    </sheetView>
  </sheetViews>
  <sheetFormatPr defaultRowHeight="12.75"/>
  <cols>
    <col min="1" max="1" width="50.7109375" style="5" customWidth="1"/>
    <col min="2" max="2" width="12.7109375" style="5" customWidth="1"/>
    <col min="3" max="8" width="11.5703125" style="5" customWidth="1"/>
    <col min="9" max="16384" width="9.140625" style="5"/>
  </cols>
  <sheetData>
    <row r="1" spans="1:8" ht="14.25">
      <c r="A1" s="135" t="s">
        <v>50</v>
      </c>
      <c r="B1" s="2"/>
      <c r="C1" s="2"/>
      <c r="D1" s="2"/>
      <c r="E1" s="2"/>
      <c r="F1" s="2"/>
      <c r="G1" s="2"/>
      <c r="H1" s="2"/>
    </row>
    <row r="2" spans="1:8">
      <c r="A2" s="136" t="s">
        <v>41</v>
      </c>
      <c r="B2" s="3"/>
      <c r="C2" s="3"/>
      <c r="D2" s="3"/>
      <c r="E2" s="3"/>
      <c r="F2" s="3"/>
      <c r="G2" s="3"/>
      <c r="H2" s="3"/>
    </row>
    <row r="3" spans="1:8" s="138" customFormat="1" ht="12" customHeight="1">
      <c r="A3" s="137"/>
      <c r="B3" s="237"/>
      <c r="C3" s="237"/>
      <c r="D3" s="237"/>
      <c r="E3" s="238" t="s">
        <v>113</v>
      </c>
      <c r="F3" s="237"/>
      <c r="G3" s="237"/>
      <c r="H3" s="237"/>
    </row>
    <row r="4" spans="1:8" s="138" customFormat="1" ht="12" customHeight="1">
      <c r="A4" s="230"/>
      <c r="B4" s="139" t="s">
        <v>8</v>
      </c>
      <c r="C4" s="139"/>
      <c r="D4" s="139" t="s">
        <v>13</v>
      </c>
      <c r="E4" s="139"/>
      <c r="F4" s="139"/>
      <c r="G4" s="139"/>
      <c r="H4" s="139"/>
    </row>
    <row r="5" spans="1:8" s="138" customFormat="1" ht="12" customHeight="1">
      <c r="A5" s="230"/>
      <c r="B5" s="140" t="s">
        <v>9</v>
      </c>
      <c r="C5" s="140"/>
      <c r="D5" s="140" t="s">
        <v>9</v>
      </c>
      <c r="E5" s="140" t="s">
        <v>13</v>
      </c>
      <c r="F5" s="140"/>
      <c r="G5" s="140" t="s">
        <v>17</v>
      </c>
      <c r="H5" s="140"/>
    </row>
    <row r="6" spans="1:8" s="138" customFormat="1" ht="12" customHeight="1">
      <c r="A6" s="137"/>
      <c r="B6" s="140" t="s">
        <v>10</v>
      </c>
      <c r="C6" s="140" t="s">
        <v>12</v>
      </c>
      <c r="D6" s="140" t="s">
        <v>14</v>
      </c>
      <c r="E6" s="140" t="s">
        <v>45</v>
      </c>
      <c r="F6" s="140"/>
      <c r="G6" s="140" t="s">
        <v>18</v>
      </c>
      <c r="H6" s="140"/>
    </row>
    <row r="7" spans="1:8" s="138" customFormat="1" ht="12" customHeight="1">
      <c r="A7" s="137"/>
      <c r="B7" s="140" t="s">
        <v>11</v>
      </c>
      <c r="C7" s="140" t="s">
        <v>9</v>
      </c>
      <c r="D7" s="140" t="s">
        <v>15</v>
      </c>
      <c r="E7" s="140" t="s">
        <v>9</v>
      </c>
      <c r="F7" s="140" t="s">
        <v>16</v>
      </c>
      <c r="G7" s="140" t="s">
        <v>19</v>
      </c>
      <c r="H7" s="140" t="s">
        <v>20</v>
      </c>
    </row>
    <row r="8" spans="1:8" s="138" customFormat="1" ht="12" customHeight="1">
      <c r="A8" s="137"/>
      <c r="B8" s="140" t="s">
        <v>92</v>
      </c>
      <c r="C8" s="140" t="s">
        <v>92</v>
      </c>
      <c r="D8" s="140" t="s">
        <v>92</v>
      </c>
      <c r="E8" s="140" t="s">
        <v>92</v>
      </c>
      <c r="F8" s="140" t="s">
        <v>92</v>
      </c>
      <c r="G8" s="140" t="s">
        <v>92</v>
      </c>
      <c r="H8" s="140" t="s">
        <v>92</v>
      </c>
    </row>
    <row r="9" spans="1:8" s="138" customFormat="1" ht="12" customHeight="1">
      <c r="A9" s="41" t="s">
        <v>74</v>
      </c>
      <c r="B9" s="42">
        <v>1295</v>
      </c>
      <c r="C9" s="42">
        <v>910</v>
      </c>
      <c r="D9" s="42">
        <v>839</v>
      </c>
      <c r="E9" s="42">
        <v>42</v>
      </c>
      <c r="F9" s="42">
        <v>-13</v>
      </c>
      <c r="G9" s="42">
        <v>-10</v>
      </c>
      <c r="H9" s="42">
        <f t="shared" ref="H9:H19" si="0">SUM(B9:G9)</f>
        <v>3063</v>
      </c>
    </row>
    <row r="10" spans="1:8" s="138" customFormat="1" ht="12" customHeight="1">
      <c r="A10" s="41" t="s">
        <v>75</v>
      </c>
      <c r="B10" s="42">
        <v>688</v>
      </c>
      <c r="C10" s="42">
        <v>361</v>
      </c>
      <c r="D10" s="42">
        <v>289</v>
      </c>
      <c r="E10" s="42">
        <v>73</v>
      </c>
      <c r="F10" s="42">
        <v>4</v>
      </c>
      <c r="G10" s="42">
        <v>0</v>
      </c>
      <c r="H10" s="42">
        <f t="shared" si="0"/>
        <v>1415</v>
      </c>
    </row>
    <row r="11" spans="1:8" s="138" customFormat="1" ht="12" customHeight="1">
      <c r="A11" s="41" t="s">
        <v>76</v>
      </c>
      <c r="B11" s="42">
        <v>19</v>
      </c>
      <c r="C11" s="42">
        <v>54</v>
      </c>
      <c r="D11" s="42">
        <v>667</v>
      </c>
      <c r="E11" s="42">
        <v>27</v>
      </c>
      <c r="F11" s="42">
        <v>24</v>
      </c>
      <c r="G11" s="42">
        <v>10</v>
      </c>
      <c r="H11" s="42">
        <f t="shared" si="0"/>
        <v>801</v>
      </c>
    </row>
    <row r="12" spans="1:8" s="138" customFormat="1" ht="12" customHeight="1">
      <c r="A12" s="41" t="s">
        <v>77</v>
      </c>
      <c r="B12" s="43">
        <f t="shared" ref="B12:G12" si="1">B13-B11-B10-B9</f>
        <v>-32</v>
      </c>
      <c r="C12" s="43">
        <f t="shared" si="1"/>
        <v>43</v>
      </c>
      <c r="D12" s="43">
        <f t="shared" si="1"/>
        <v>76</v>
      </c>
      <c r="E12" s="43">
        <f>E13-E11-E10-E9</f>
        <v>0</v>
      </c>
      <c r="F12" s="43">
        <f t="shared" si="1"/>
        <v>698</v>
      </c>
      <c r="G12" s="43">
        <f t="shared" si="1"/>
        <v>-286</v>
      </c>
      <c r="H12" s="141">
        <f t="shared" si="0"/>
        <v>499</v>
      </c>
    </row>
    <row r="13" spans="1:8" s="138" customFormat="1" ht="24" customHeight="1">
      <c r="A13" s="47" t="s">
        <v>78</v>
      </c>
      <c r="B13" s="42">
        <v>1970</v>
      </c>
      <c r="C13" s="42">
        <v>1368</v>
      </c>
      <c r="D13" s="42">
        <v>1871</v>
      </c>
      <c r="E13" s="42">
        <v>142</v>
      </c>
      <c r="F13" s="42">
        <v>713</v>
      </c>
      <c r="G13" s="42">
        <v>-286</v>
      </c>
      <c r="H13" s="42">
        <f t="shared" si="0"/>
        <v>5778</v>
      </c>
    </row>
    <row r="14" spans="1:8" s="138" customFormat="1" ht="24">
      <c r="A14" s="224" t="s">
        <v>123</v>
      </c>
      <c r="B14" s="143">
        <v>-72</v>
      </c>
      <c r="C14" s="143">
        <v>-46</v>
      </c>
      <c r="D14" s="143">
        <v>-3</v>
      </c>
      <c r="E14" s="143">
        <v>1</v>
      </c>
      <c r="F14" s="143">
        <v>1</v>
      </c>
      <c r="G14" s="143">
        <v>0</v>
      </c>
      <c r="H14" s="143">
        <f t="shared" si="0"/>
        <v>-119</v>
      </c>
    </row>
    <row r="15" spans="1:8" s="138" customFormat="1" ht="12" customHeight="1">
      <c r="A15" s="50" t="s">
        <v>80</v>
      </c>
      <c r="B15" s="42">
        <f t="shared" ref="B15:F15" si="2">B13+B14</f>
        <v>1898</v>
      </c>
      <c r="C15" s="42">
        <f t="shared" si="2"/>
        <v>1322</v>
      </c>
      <c r="D15" s="42">
        <f t="shared" si="2"/>
        <v>1868</v>
      </c>
      <c r="E15" s="42">
        <f t="shared" si="2"/>
        <v>143</v>
      </c>
      <c r="F15" s="42">
        <f t="shared" si="2"/>
        <v>714</v>
      </c>
      <c r="G15" s="42">
        <f>G13+G14</f>
        <v>-286</v>
      </c>
      <c r="H15" s="42">
        <f t="shared" si="0"/>
        <v>5659</v>
      </c>
    </row>
    <row r="16" spans="1:8" s="138" customFormat="1" ht="12" customHeight="1">
      <c r="A16" s="41" t="s">
        <v>1</v>
      </c>
      <c r="B16" s="43">
        <v>-1072</v>
      </c>
      <c r="C16" s="43">
        <v>-501</v>
      </c>
      <c r="D16" s="43">
        <v>-674</v>
      </c>
      <c r="E16" s="43">
        <v>-90</v>
      </c>
      <c r="F16" s="43">
        <v>-618</v>
      </c>
      <c r="G16" s="43">
        <v>286</v>
      </c>
      <c r="H16" s="43">
        <f t="shared" si="0"/>
        <v>-2669</v>
      </c>
    </row>
    <row r="17" spans="1:8" s="138" customFormat="1" ht="12" customHeight="1">
      <c r="A17" s="50" t="s">
        <v>83</v>
      </c>
      <c r="B17" s="42">
        <f t="shared" ref="B17" si="3">B15+B16</f>
        <v>826</v>
      </c>
      <c r="C17" s="42">
        <f t="shared" ref="C17" si="4">C15+C16</f>
        <v>821</v>
      </c>
      <c r="D17" s="42">
        <f t="shared" ref="D17" si="5">D15+D16</f>
        <v>1194</v>
      </c>
      <c r="E17" s="42">
        <f t="shared" ref="E17" si="6">E15+E16</f>
        <v>53</v>
      </c>
      <c r="F17" s="42">
        <f t="shared" ref="F17" si="7">F15+F16</f>
        <v>96</v>
      </c>
      <c r="G17" s="42">
        <f>G15+G16</f>
        <v>0</v>
      </c>
      <c r="H17" s="42">
        <f t="shared" si="0"/>
        <v>2990</v>
      </c>
    </row>
    <row r="18" spans="1:8" s="138" customFormat="1" ht="12" customHeight="1">
      <c r="A18" s="41" t="s">
        <v>82</v>
      </c>
      <c r="B18" s="43">
        <v>75</v>
      </c>
      <c r="C18" s="43">
        <v>398</v>
      </c>
      <c r="D18" s="43">
        <v>85</v>
      </c>
      <c r="E18" s="43">
        <v>0</v>
      </c>
      <c r="F18" s="43">
        <v>0</v>
      </c>
      <c r="G18" s="43">
        <v>0</v>
      </c>
      <c r="H18" s="43">
        <f t="shared" si="0"/>
        <v>558</v>
      </c>
    </row>
    <row r="19" spans="1:8" s="138" customFormat="1" ht="12" customHeight="1" thickBot="1">
      <c r="A19" s="50" t="s">
        <v>81</v>
      </c>
      <c r="B19" s="51">
        <f t="shared" ref="B19" si="8">B17+B18</f>
        <v>901</v>
      </c>
      <c r="C19" s="51">
        <f t="shared" ref="C19" si="9">C17+C18</f>
        <v>1219</v>
      </c>
      <c r="D19" s="51">
        <f t="shared" ref="D19" si="10">D17+D18</f>
        <v>1279</v>
      </c>
      <c r="E19" s="51">
        <f t="shared" ref="E19" si="11">E17+E18</f>
        <v>53</v>
      </c>
      <c r="F19" s="51">
        <f t="shared" ref="F19" si="12">F17+F18</f>
        <v>96</v>
      </c>
      <c r="G19" s="51">
        <f>G17+G18</f>
        <v>0</v>
      </c>
      <c r="H19" s="51">
        <f t="shared" si="0"/>
        <v>3548</v>
      </c>
    </row>
    <row r="20" spans="1:8" s="138" customFormat="1" ht="12" customHeight="1">
      <c r="A20" s="137"/>
      <c r="B20" s="144"/>
      <c r="C20" s="144"/>
      <c r="D20" s="144"/>
      <c r="E20" s="144"/>
      <c r="F20" s="144"/>
      <c r="G20" s="144"/>
      <c r="H20" s="144"/>
    </row>
    <row r="21" spans="1:8" s="138" customFormat="1" ht="12" customHeight="1">
      <c r="A21" s="296" t="s">
        <v>6</v>
      </c>
      <c r="B21" s="144"/>
      <c r="C21" s="144"/>
      <c r="D21" s="144"/>
      <c r="E21" s="144"/>
      <c r="F21" s="144"/>
      <c r="G21" s="144"/>
      <c r="H21" s="144"/>
    </row>
    <row r="22" spans="1:8" s="138" customFormat="1" ht="12" customHeight="1">
      <c r="A22" s="296" t="s">
        <v>89</v>
      </c>
      <c r="B22" s="144"/>
      <c r="C22" s="144"/>
      <c r="D22" s="144"/>
      <c r="E22" s="144"/>
      <c r="F22" s="144"/>
      <c r="G22" s="144"/>
      <c r="H22" s="144"/>
    </row>
    <row r="23" spans="1:8" s="138" customFormat="1" ht="12" customHeight="1">
      <c r="A23" s="147" t="s">
        <v>64</v>
      </c>
      <c r="B23" s="144">
        <v>0</v>
      </c>
      <c r="C23" s="144">
        <v>0</v>
      </c>
      <c r="D23" s="144">
        <v>69.180999999999997</v>
      </c>
      <c r="E23" s="144">
        <v>0</v>
      </c>
      <c r="F23" s="144">
        <v>0</v>
      </c>
      <c r="G23" s="144">
        <v>0</v>
      </c>
      <c r="H23" s="144">
        <f t="shared" ref="H23:H25" si="13">SUM(B23:G23)</f>
        <v>69.180999999999997</v>
      </c>
    </row>
    <row r="24" spans="1:8" s="138" customFormat="1" ht="12" customHeight="1">
      <c r="A24" s="147" t="s">
        <v>90</v>
      </c>
      <c r="B24" s="304">
        <v>0</v>
      </c>
      <c r="C24" s="304">
        <v>0</v>
      </c>
      <c r="D24" s="304">
        <v>1.4676632642633001</v>
      </c>
      <c r="E24" s="304">
        <v>0</v>
      </c>
      <c r="F24" s="304">
        <v>-2.8008132997141302</v>
      </c>
      <c r="G24" s="304">
        <v>0</v>
      </c>
      <c r="H24" s="304">
        <v>-2</v>
      </c>
    </row>
    <row r="25" spans="1:8" s="138" customFormat="1" ht="12" customHeight="1" thickBot="1">
      <c r="A25" s="148"/>
      <c r="B25" s="145">
        <f>SUM(B23:B24)</f>
        <v>0</v>
      </c>
      <c r="C25" s="145">
        <f>SUM(C23:C24)</f>
        <v>0</v>
      </c>
      <c r="D25" s="145">
        <f>ROUND(SUM(D23:D24),-1)</f>
        <v>70</v>
      </c>
      <c r="E25" s="145">
        <f>SUM(E23:E24)</f>
        <v>0</v>
      </c>
      <c r="F25" s="145">
        <f>ROUND(SUM(F23:F24),0)</f>
        <v>-3</v>
      </c>
      <c r="G25" s="145">
        <f>SUM(G23:G24)</f>
        <v>0</v>
      </c>
      <c r="H25" s="145">
        <f t="shared" si="13"/>
        <v>67</v>
      </c>
    </row>
    <row r="26" spans="1:8" s="138" customFormat="1" ht="12">
      <c r="A26" s="148"/>
      <c r="B26" s="144"/>
      <c r="C26" s="144"/>
      <c r="D26" s="144"/>
      <c r="E26" s="144"/>
      <c r="F26" s="144"/>
      <c r="G26" s="144"/>
      <c r="H26" s="144"/>
    </row>
    <row r="27" spans="1:8" s="138" customFormat="1" ht="12">
      <c r="A27" s="296" t="s">
        <v>7</v>
      </c>
      <c r="B27" s="144"/>
      <c r="C27" s="144"/>
      <c r="D27" s="144"/>
      <c r="E27" s="144"/>
      <c r="F27" s="144"/>
      <c r="G27" s="144"/>
      <c r="H27" s="144"/>
    </row>
    <row r="28" spans="1:8" s="138" customFormat="1" ht="12" customHeight="1">
      <c r="A28" s="296" t="s">
        <v>89</v>
      </c>
      <c r="B28" s="144"/>
      <c r="C28" s="144"/>
      <c r="D28" s="144"/>
      <c r="E28" s="144"/>
      <c r="F28" s="144"/>
      <c r="G28" s="144"/>
      <c r="H28" s="144"/>
    </row>
    <row r="29" spans="1:8" s="138" customFormat="1" ht="12" customHeight="1">
      <c r="A29" s="208" t="s">
        <v>119</v>
      </c>
      <c r="B29" s="328">
        <v>0</v>
      </c>
      <c r="C29" s="304">
        <v>0</v>
      </c>
      <c r="D29" s="304">
        <v>-2</v>
      </c>
      <c r="E29" s="304">
        <v>0</v>
      </c>
      <c r="F29" s="304">
        <v>-4.5</v>
      </c>
      <c r="G29" s="304">
        <v>0</v>
      </c>
      <c r="H29" s="304">
        <f>SUM(B29:G29)</f>
        <v>-6.5</v>
      </c>
    </row>
    <row r="30" spans="1:8" s="146" customFormat="1" thickBot="1">
      <c r="A30" s="298"/>
      <c r="B30" s="145">
        <v>0</v>
      </c>
      <c r="C30" s="145">
        <v>0</v>
      </c>
      <c r="D30" s="145">
        <f>D29</f>
        <v>-2</v>
      </c>
      <c r="E30" s="145">
        <v>0</v>
      </c>
      <c r="F30" s="145">
        <f>F29</f>
        <v>-4.5</v>
      </c>
      <c r="G30" s="145">
        <v>0</v>
      </c>
      <c r="H30" s="145">
        <f>H29</f>
        <v>-6.5</v>
      </c>
    </row>
    <row r="31" spans="1:8" s="138" customFormat="1" ht="12" customHeight="1">
      <c r="A31" s="151"/>
      <c r="B31" s="149"/>
      <c r="C31" s="152"/>
      <c r="D31" s="149"/>
      <c r="E31" s="152"/>
      <c r="F31" s="149"/>
      <c r="G31" s="149"/>
      <c r="H31" s="149"/>
    </row>
    <row r="32" spans="1:8" s="138" customFormat="1" ht="12">
      <c r="A32" s="150" t="s">
        <v>42</v>
      </c>
      <c r="B32" s="149"/>
      <c r="C32" s="149"/>
      <c r="D32" s="149"/>
      <c r="E32" s="149"/>
      <c r="F32" s="149"/>
      <c r="G32" s="149"/>
      <c r="H32" s="149"/>
    </row>
    <row r="33" spans="1:9" s="138" customFormat="1" ht="12" customHeight="1">
      <c r="A33" s="137"/>
      <c r="B33" s="239"/>
      <c r="C33" s="239"/>
      <c r="D33" s="239"/>
      <c r="E33" s="240" t="s">
        <v>114</v>
      </c>
      <c r="F33" s="239"/>
      <c r="G33" s="239"/>
      <c r="H33" s="239"/>
    </row>
    <row r="34" spans="1:9" s="138" customFormat="1" ht="12" customHeight="1">
      <c r="A34" s="230"/>
      <c r="B34" s="139" t="s">
        <v>8</v>
      </c>
      <c r="C34" s="139"/>
      <c r="D34" s="139" t="s">
        <v>13</v>
      </c>
      <c r="E34" s="139"/>
      <c r="F34" s="139"/>
      <c r="G34" s="139"/>
      <c r="H34" s="139"/>
      <c r="I34" s="67"/>
    </row>
    <row r="35" spans="1:9" s="138" customFormat="1" ht="12" customHeight="1">
      <c r="A35" s="230"/>
      <c r="B35" s="140" t="s">
        <v>9</v>
      </c>
      <c r="C35" s="140"/>
      <c r="D35" s="140" t="s">
        <v>9</v>
      </c>
      <c r="E35" s="140" t="s">
        <v>13</v>
      </c>
      <c r="F35" s="140"/>
      <c r="G35" s="140" t="s">
        <v>17</v>
      </c>
      <c r="H35" s="140"/>
      <c r="I35" s="69"/>
    </row>
    <row r="36" spans="1:9" s="138" customFormat="1" ht="12" customHeight="1">
      <c r="A36" s="137"/>
      <c r="B36" s="140" t="s">
        <v>10</v>
      </c>
      <c r="C36" s="140" t="s">
        <v>12</v>
      </c>
      <c r="D36" s="140" t="s">
        <v>14</v>
      </c>
      <c r="E36" s="140" t="s">
        <v>45</v>
      </c>
      <c r="F36" s="140"/>
      <c r="G36" s="140" t="s">
        <v>18</v>
      </c>
      <c r="H36" s="140"/>
      <c r="I36" s="69"/>
    </row>
    <row r="37" spans="1:9" s="138" customFormat="1" ht="12" customHeight="1">
      <c r="A37" s="137"/>
      <c r="B37" s="140" t="s">
        <v>11</v>
      </c>
      <c r="C37" s="140" t="s">
        <v>9</v>
      </c>
      <c r="D37" s="140" t="s">
        <v>15</v>
      </c>
      <c r="E37" s="140" t="s">
        <v>9</v>
      </c>
      <c r="F37" s="140" t="s">
        <v>16</v>
      </c>
      <c r="G37" s="140" t="s">
        <v>19</v>
      </c>
      <c r="H37" s="140" t="s">
        <v>20</v>
      </c>
      <c r="I37" s="69"/>
    </row>
    <row r="38" spans="1:9" s="138" customFormat="1" ht="12" customHeight="1">
      <c r="A38" s="137"/>
      <c r="B38" s="140" t="s">
        <v>92</v>
      </c>
      <c r="C38" s="140" t="s">
        <v>92</v>
      </c>
      <c r="D38" s="140" t="s">
        <v>92</v>
      </c>
      <c r="E38" s="140" t="s">
        <v>92</v>
      </c>
      <c r="F38" s="140" t="s">
        <v>92</v>
      </c>
      <c r="G38" s="140" t="s">
        <v>92</v>
      </c>
      <c r="H38" s="140" t="s">
        <v>92</v>
      </c>
      <c r="I38" s="69"/>
    </row>
    <row r="39" spans="1:9" s="138" customFormat="1" ht="12">
      <c r="A39" s="138" t="s">
        <v>43</v>
      </c>
      <c r="B39" s="42">
        <v>115988</v>
      </c>
      <c r="C39" s="42">
        <v>132818</v>
      </c>
      <c r="D39" s="42">
        <v>95691</v>
      </c>
      <c r="E39" s="42">
        <v>12859</v>
      </c>
      <c r="F39" s="42">
        <v>1993</v>
      </c>
      <c r="G39" s="42">
        <v>0</v>
      </c>
      <c r="H39" s="42">
        <f t="shared" ref="H39:H40" si="14">SUM(B39:G39)</f>
        <v>359349</v>
      </c>
      <c r="I39" s="153"/>
    </row>
    <row r="40" spans="1:9" s="138" customFormat="1" ht="12">
      <c r="A40" s="138" t="s">
        <v>55</v>
      </c>
      <c r="B40" s="42">
        <v>297860</v>
      </c>
      <c r="C40" s="42">
        <v>159722</v>
      </c>
      <c r="D40" s="42">
        <v>109953</v>
      </c>
      <c r="E40" s="42">
        <v>28530</v>
      </c>
      <c r="F40" s="42">
        <v>352</v>
      </c>
      <c r="G40" s="42">
        <v>0</v>
      </c>
      <c r="H40" s="42">
        <f t="shared" si="14"/>
        <v>596417</v>
      </c>
      <c r="I40" s="153"/>
    </row>
    <row r="41" spans="1:9" s="148" customFormat="1" ht="12">
      <c r="B41" s="138"/>
      <c r="C41" s="138"/>
      <c r="D41" s="138"/>
      <c r="E41" s="138"/>
      <c r="F41" s="138"/>
      <c r="G41" s="138"/>
      <c r="H41" s="138"/>
      <c r="I41" s="154"/>
    </row>
    <row r="42" spans="1:9" s="138" customFormat="1" ht="12">
      <c r="A42" s="64" t="s">
        <v>44</v>
      </c>
      <c r="B42" s="89"/>
      <c r="C42" s="89"/>
      <c r="D42" s="89"/>
      <c r="E42" s="89"/>
      <c r="F42" s="89"/>
      <c r="G42" s="89"/>
      <c r="H42" s="89"/>
    </row>
    <row r="43" spans="1:9" s="138" customFormat="1" ht="12">
      <c r="A43" s="89"/>
    </row>
  </sheetData>
  <customSheetViews>
    <customSheetView guid="{7D38380E-1C45-414D-9448-E7733E7457CC}" scale="110" showPageBreaks="1" printArea="1">
      <pane xSplit="1" ySplit="8" topLeftCell="B9" activePane="bottomRight" state="frozen"/>
      <selection pane="bottomRight" activeCell="A16" sqref="A16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10">
      <pane xSplit="1" ySplit="8" topLeftCell="B15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>
      <pane xSplit="1" ySplit="7" topLeftCell="B8" activePane="bottomRight" state="frozen"/>
      <selection pane="bottomRight" activeCell="B30" sqref="B30:BR3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0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pane xSplit="1" ySplit="2" topLeftCell="B3" activePane="bottomRight" state="frozen"/>
      <selection pane="bottomRight" activeCell="P15" sqref="P15:P16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0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>
      <pane xSplit="1" ySplit="2" topLeftCell="B9" activePane="bottomRight" state="frozen"/>
      <selection pane="bottomRight" activeCell="P44" sqref="P44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5"/>
      <headerFooter>
        <evenFooter>&amp;LRESTRICTED</evenFooter>
        <firstFooter>&amp;LRESTRICTED</firstFooter>
      </headerFooter>
    </customSheetView>
    <customSheetView guid="{6A6962C3-E482-4427-A8C8-08CAA95BA31A}" showPageBreaks="1" view="pageBreakPreview">
      <pane xSplit="1" ySplit="2" topLeftCell="B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0" fitToWidth="5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65" fitToWidth="5" orientation="portrait" r:id="rId7"/>
  <headerFooter>
    <oddFooter>&amp;C8</oddFooter>
    <evenFooter>&amp;LPUBLIC</evenFooter>
    <firstFooter>&amp;LPUBLIC</firstFooter>
  </headerFooter>
  <colBreaks count="11" manualBreakCount="11">
    <brk id="13" max="1048575" man="1"/>
    <brk id="27" max="1048575" man="1"/>
    <brk id="41" max="1048575" man="1"/>
    <brk id="55" max="1048575" man="1"/>
    <brk id="69" max="1048575" man="1"/>
    <brk id="83" max="1048575" man="1"/>
    <brk id="97" max="1048575" man="1"/>
    <brk id="111" max="1048575" man="1"/>
    <brk id="125" max="1048575" man="1"/>
    <brk id="139" max="1048575" man="1"/>
    <brk id="15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16"/>
  <sheetViews>
    <sheetView zoomScaleNormal="100" zoomScaleSheetLayoutView="75" workbookViewId="0">
      <selection activeCell="C16" sqref="C16"/>
    </sheetView>
  </sheetViews>
  <sheetFormatPr defaultRowHeight="12.75"/>
  <cols>
    <col min="1" max="1" width="50.7109375" style="5" customWidth="1"/>
    <col min="2" max="8" width="11.5703125" style="5" customWidth="1"/>
    <col min="9" max="16384" width="9.140625" style="5"/>
  </cols>
  <sheetData>
    <row r="1" spans="1:8" ht="14.25">
      <c r="A1" s="135" t="s">
        <v>50</v>
      </c>
      <c r="B1" s="2"/>
      <c r="C1" s="2"/>
      <c r="D1" s="2"/>
      <c r="E1" s="2"/>
      <c r="F1" s="2"/>
      <c r="G1" s="2"/>
      <c r="H1" s="2"/>
    </row>
    <row r="2" spans="1:8">
      <c r="A2" s="136" t="s">
        <v>38</v>
      </c>
      <c r="B2" s="3"/>
      <c r="C2" s="3"/>
      <c r="D2" s="3"/>
      <c r="E2" s="3"/>
      <c r="F2" s="3"/>
      <c r="G2" s="3"/>
      <c r="H2" s="3"/>
    </row>
    <row r="3" spans="1:8" s="138" customFormat="1" ht="12" customHeight="1">
      <c r="A3" s="137"/>
      <c r="B3" s="237"/>
      <c r="C3" s="237"/>
      <c r="D3" s="237"/>
      <c r="E3" s="238" t="s">
        <v>113</v>
      </c>
      <c r="F3" s="237"/>
      <c r="G3" s="237"/>
      <c r="H3" s="237"/>
    </row>
    <row r="4" spans="1:8" s="138" customFormat="1" ht="12" customHeight="1">
      <c r="A4" s="230"/>
      <c r="B4" s="139" t="s">
        <v>8</v>
      </c>
      <c r="C4" s="139"/>
      <c r="D4" s="139" t="s">
        <v>13</v>
      </c>
      <c r="E4" s="139"/>
      <c r="F4" s="139"/>
      <c r="G4" s="139"/>
      <c r="H4" s="139"/>
    </row>
    <row r="5" spans="1:8" s="138" customFormat="1" ht="12" customHeight="1">
      <c r="A5" s="230"/>
      <c r="B5" s="140" t="s">
        <v>9</v>
      </c>
      <c r="C5" s="140"/>
      <c r="D5" s="140" t="s">
        <v>9</v>
      </c>
      <c r="E5" s="140" t="s">
        <v>13</v>
      </c>
      <c r="F5" s="140"/>
      <c r="G5" s="140" t="s">
        <v>17</v>
      </c>
      <c r="H5" s="140"/>
    </row>
    <row r="6" spans="1:8" s="138" customFormat="1" ht="12" customHeight="1">
      <c r="A6" s="137"/>
      <c r="B6" s="140" t="s">
        <v>10</v>
      </c>
      <c r="C6" s="140" t="s">
        <v>12</v>
      </c>
      <c r="D6" s="140" t="s">
        <v>14</v>
      </c>
      <c r="E6" s="140" t="s">
        <v>45</v>
      </c>
      <c r="F6" s="140"/>
      <c r="G6" s="140" t="s">
        <v>18</v>
      </c>
      <c r="H6" s="140"/>
    </row>
    <row r="7" spans="1:8" s="138" customFormat="1" ht="12" customHeight="1">
      <c r="A7" s="137"/>
      <c r="B7" s="140" t="s">
        <v>11</v>
      </c>
      <c r="C7" s="140" t="s">
        <v>9</v>
      </c>
      <c r="D7" s="140" t="s">
        <v>15</v>
      </c>
      <c r="E7" s="140" t="s">
        <v>9</v>
      </c>
      <c r="F7" s="140" t="s">
        <v>16</v>
      </c>
      <c r="G7" s="140" t="s">
        <v>19</v>
      </c>
      <c r="H7" s="140" t="s">
        <v>20</v>
      </c>
    </row>
    <row r="8" spans="1:8" s="138" customFormat="1" ht="12" customHeight="1">
      <c r="A8" s="137"/>
      <c r="B8" s="140" t="s">
        <v>92</v>
      </c>
      <c r="C8" s="140" t="s">
        <v>92</v>
      </c>
      <c r="D8" s="140" t="s">
        <v>92</v>
      </c>
      <c r="E8" s="140" t="s">
        <v>92</v>
      </c>
      <c r="F8" s="140" t="s">
        <v>92</v>
      </c>
      <c r="G8" s="140" t="s">
        <v>92</v>
      </c>
      <c r="H8" s="140" t="s">
        <v>92</v>
      </c>
    </row>
    <row r="9" spans="1:8" s="138" customFormat="1" ht="12" customHeight="1">
      <c r="A9" s="41" t="s">
        <v>74</v>
      </c>
      <c r="B9" s="42">
        <v>147</v>
      </c>
      <c r="C9" s="42">
        <v>116</v>
      </c>
      <c r="D9" s="42">
        <v>122</v>
      </c>
      <c r="E9" s="42">
        <v>0</v>
      </c>
      <c r="F9" s="42">
        <v>6</v>
      </c>
      <c r="G9" s="42">
        <v>-3</v>
      </c>
      <c r="H9" s="42">
        <f>SUM(B9:G9)</f>
        <v>388</v>
      </c>
    </row>
    <row r="10" spans="1:8" s="138" customFormat="1" ht="12" customHeight="1">
      <c r="A10" s="41" t="s">
        <v>75</v>
      </c>
      <c r="B10" s="42">
        <v>42</v>
      </c>
      <c r="C10" s="42">
        <v>65</v>
      </c>
      <c r="D10" s="42">
        <v>39</v>
      </c>
      <c r="E10" s="42">
        <v>0</v>
      </c>
      <c r="F10" s="42">
        <v>-1</v>
      </c>
      <c r="G10" s="42">
        <v>0</v>
      </c>
      <c r="H10" s="42">
        <f t="shared" ref="H10:H19" si="0">SUM(B10:G10)</f>
        <v>145</v>
      </c>
    </row>
    <row r="11" spans="1:8" s="138" customFormat="1" ht="12" customHeight="1">
      <c r="A11" s="41" t="s">
        <v>76</v>
      </c>
      <c r="B11" s="42">
        <v>16</v>
      </c>
      <c r="C11" s="42">
        <v>15</v>
      </c>
      <c r="D11" s="42">
        <v>62</v>
      </c>
      <c r="E11" s="42">
        <v>0</v>
      </c>
      <c r="F11" s="42">
        <v>-6</v>
      </c>
      <c r="G11" s="42">
        <v>3</v>
      </c>
      <c r="H11" s="42">
        <f t="shared" si="0"/>
        <v>90</v>
      </c>
    </row>
    <row r="12" spans="1:8" s="138" customFormat="1" ht="12" customHeight="1">
      <c r="A12" s="41" t="s">
        <v>77</v>
      </c>
      <c r="B12" s="43">
        <f t="shared" ref="B12:G12" si="1">B13-B11-B10-B9</f>
        <v>2</v>
      </c>
      <c r="C12" s="43">
        <f t="shared" si="1"/>
        <v>-1</v>
      </c>
      <c r="D12" s="43">
        <f t="shared" si="1"/>
        <v>8</v>
      </c>
      <c r="E12" s="43">
        <f t="shared" si="1"/>
        <v>1</v>
      </c>
      <c r="F12" s="43">
        <f t="shared" si="1"/>
        <v>33</v>
      </c>
      <c r="G12" s="43">
        <f t="shared" si="1"/>
        <v>-26</v>
      </c>
      <c r="H12" s="141">
        <f t="shared" si="0"/>
        <v>17</v>
      </c>
    </row>
    <row r="13" spans="1:8" s="138" customFormat="1" ht="24" customHeight="1">
      <c r="A13" s="47" t="s">
        <v>78</v>
      </c>
      <c r="B13" s="42">
        <v>207</v>
      </c>
      <c r="C13" s="42">
        <v>195</v>
      </c>
      <c r="D13" s="42">
        <v>231</v>
      </c>
      <c r="E13" s="42">
        <v>1</v>
      </c>
      <c r="F13" s="42">
        <v>32</v>
      </c>
      <c r="G13" s="42">
        <v>-26</v>
      </c>
      <c r="H13" s="42">
        <f t="shared" si="0"/>
        <v>640</v>
      </c>
    </row>
    <row r="14" spans="1:8" s="138" customFormat="1" ht="24">
      <c r="A14" s="224" t="s">
        <v>123</v>
      </c>
      <c r="B14" s="143">
        <v>-67</v>
      </c>
      <c r="C14" s="143">
        <v>-37</v>
      </c>
      <c r="D14" s="143">
        <v>1</v>
      </c>
      <c r="E14" s="143">
        <v>0</v>
      </c>
      <c r="F14" s="143">
        <v>0</v>
      </c>
      <c r="G14" s="143">
        <v>0</v>
      </c>
      <c r="H14" s="143">
        <f t="shared" si="0"/>
        <v>-103</v>
      </c>
    </row>
    <row r="15" spans="1:8" s="138" customFormat="1" ht="12" customHeight="1">
      <c r="A15" s="50" t="s">
        <v>80</v>
      </c>
      <c r="B15" s="42">
        <f>B13+B14</f>
        <v>140</v>
      </c>
      <c r="C15" s="42">
        <f t="shared" ref="C15:G15" si="2">C13+C14</f>
        <v>158</v>
      </c>
      <c r="D15" s="42">
        <f t="shared" si="2"/>
        <v>232</v>
      </c>
      <c r="E15" s="42">
        <f t="shared" si="2"/>
        <v>1</v>
      </c>
      <c r="F15" s="42">
        <f t="shared" si="2"/>
        <v>32</v>
      </c>
      <c r="G15" s="42">
        <f t="shared" si="2"/>
        <v>-26</v>
      </c>
      <c r="H15" s="42">
        <f t="shared" si="0"/>
        <v>537</v>
      </c>
    </row>
    <row r="16" spans="1:8" s="138" customFormat="1" ht="12" customHeight="1">
      <c r="A16" s="41" t="s">
        <v>1</v>
      </c>
      <c r="B16" s="43">
        <v>-138</v>
      </c>
      <c r="C16" s="43">
        <v>-92</v>
      </c>
      <c r="D16" s="43">
        <v>-68</v>
      </c>
      <c r="E16" s="43">
        <v>0</v>
      </c>
      <c r="F16" s="43">
        <v>-35</v>
      </c>
      <c r="G16" s="43">
        <v>26</v>
      </c>
      <c r="H16" s="43">
        <f t="shared" si="0"/>
        <v>-307</v>
      </c>
    </row>
    <row r="17" spans="1:8" s="138" customFormat="1" ht="12" customHeight="1">
      <c r="A17" s="50" t="s">
        <v>126</v>
      </c>
      <c r="B17" s="42">
        <f>B15+B16</f>
        <v>2</v>
      </c>
      <c r="C17" s="42">
        <f t="shared" ref="C17:G17" si="3">C15+C16</f>
        <v>66</v>
      </c>
      <c r="D17" s="42">
        <f t="shared" si="3"/>
        <v>164</v>
      </c>
      <c r="E17" s="42">
        <f t="shared" si="3"/>
        <v>1</v>
      </c>
      <c r="F17" s="42">
        <f t="shared" si="3"/>
        <v>-3</v>
      </c>
      <c r="G17" s="42">
        <f t="shared" si="3"/>
        <v>0</v>
      </c>
      <c r="H17" s="42">
        <f t="shared" si="0"/>
        <v>230</v>
      </c>
    </row>
    <row r="18" spans="1:8" s="138" customFormat="1" ht="12" customHeight="1">
      <c r="A18" s="41" t="s">
        <v>82</v>
      </c>
      <c r="B18" s="43">
        <v>27</v>
      </c>
      <c r="C18" s="43">
        <v>49</v>
      </c>
      <c r="D18" s="43">
        <v>48</v>
      </c>
      <c r="E18" s="43">
        <v>4</v>
      </c>
      <c r="F18" s="43">
        <v>1</v>
      </c>
      <c r="G18" s="43">
        <v>0</v>
      </c>
      <c r="H18" s="43">
        <f t="shared" si="0"/>
        <v>129</v>
      </c>
    </row>
    <row r="19" spans="1:8" s="138" customFormat="1" ht="12" customHeight="1" thickBot="1">
      <c r="A19" s="50" t="s">
        <v>127</v>
      </c>
      <c r="B19" s="51">
        <f>B17+B18</f>
        <v>29</v>
      </c>
      <c r="C19" s="51">
        <f t="shared" ref="C19:G19" si="4">C17+C18</f>
        <v>115</v>
      </c>
      <c r="D19" s="51">
        <f t="shared" si="4"/>
        <v>212</v>
      </c>
      <c r="E19" s="51">
        <f t="shared" si="4"/>
        <v>5</v>
      </c>
      <c r="F19" s="51">
        <f t="shared" si="4"/>
        <v>-2</v>
      </c>
      <c r="G19" s="51">
        <f t="shared" si="4"/>
        <v>0</v>
      </c>
      <c r="H19" s="51">
        <f t="shared" si="0"/>
        <v>359</v>
      </c>
    </row>
    <row r="20" spans="1:8" s="138" customFormat="1" ht="12" customHeight="1">
      <c r="A20" s="137"/>
      <c r="B20" s="144"/>
      <c r="C20" s="144"/>
      <c r="D20" s="144"/>
      <c r="E20" s="144"/>
      <c r="F20" s="144"/>
      <c r="G20" s="144"/>
      <c r="H20" s="144"/>
    </row>
    <row r="21" spans="1:8" s="138" customFormat="1" ht="12" customHeight="1">
      <c r="A21" s="296" t="s">
        <v>6</v>
      </c>
      <c r="B21" s="144"/>
      <c r="C21" s="144"/>
      <c r="D21" s="144"/>
      <c r="E21" s="144"/>
      <c r="F21" s="144"/>
      <c r="G21" s="144"/>
      <c r="H21" s="144"/>
    </row>
    <row r="22" spans="1:8" s="138" customFormat="1" ht="12" customHeight="1">
      <c r="A22" s="296" t="s">
        <v>89</v>
      </c>
      <c r="B22" s="144"/>
      <c r="C22" s="144"/>
      <c r="D22" s="144"/>
      <c r="E22" s="144"/>
      <c r="F22" s="144"/>
      <c r="G22" s="144"/>
      <c r="H22" s="144"/>
    </row>
    <row r="23" spans="1:8" s="138" customFormat="1" ht="12" customHeight="1">
      <c r="A23" s="147" t="s">
        <v>46</v>
      </c>
      <c r="B23" s="304">
        <v>0</v>
      </c>
      <c r="C23" s="304">
        <v>0</v>
      </c>
      <c r="D23" s="304">
        <v>0</v>
      </c>
      <c r="E23" s="304">
        <v>0</v>
      </c>
      <c r="F23" s="304">
        <v>8</v>
      </c>
      <c r="G23" s="304">
        <v>0</v>
      </c>
      <c r="H23" s="304">
        <f t="shared" ref="H23:H24" si="5">SUM(B23:G23)</f>
        <v>8</v>
      </c>
    </row>
    <row r="24" spans="1:8" s="138" customFormat="1" ht="12" customHeight="1" thickBot="1">
      <c r="A24" s="148"/>
      <c r="B24" s="145">
        <f t="shared" ref="B24:G24" si="6">SUM(B23:B23)</f>
        <v>0</v>
      </c>
      <c r="C24" s="145">
        <f t="shared" si="6"/>
        <v>0</v>
      </c>
      <c r="D24" s="145">
        <f t="shared" si="6"/>
        <v>0</v>
      </c>
      <c r="E24" s="145">
        <f t="shared" si="6"/>
        <v>0</v>
      </c>
      <c r="F24" s="145">
        <f t="shared" si="6"/>
        <v>8</v>
      </c>
      <c r="G24" s="145">
        <f t="shared" si="6"/>
        <v>0</v>
      </c>
      <c r="H24" s="145">
        <f t="shared" si="5"/>
        <v>8</v>
      </c>
    </row>
    <row r="25" spans="1:8" s="138" customFormat="1" ht="12">
      <c r="A25" s="148"/>
      <c r="B25" s="144"/>
      <c r="C25" s="144"/>
      <c r="D25" s="144"/>
      <c r="E25" s="144"/>
      <c r="F25" s="144"/>
      <c r="G25" s="144"/>
      <c r="H25" s="144"/>
    </row>
    <row r="26" spans="1:8" s="138" customFormat="1" ht="12">
      <c r="A26" s="296" t="s">
        <v>7</v>
      </c>
      <c r="B26" s="307"/>
      <c r="C26" s="307"/>
      <c r="D26" s="307"/>
      <c r="E26" s="307"/>
      <c r="F26" s="307"/>
      <c r="G26" s="307"/>
      <c r="H26" s="307"/>
    </row>
    <row r="27" spans="1:8" s="138" customFormat="1" ht="12" customHeight="1">
      <c r="A27" s="296" t="s">
        <v>89</v>
      </c>
      <c r="B27" s="307"/>
      <c r="C27" s="307"/>
      <c r="D27" s="307"/>
      <c r="E27" s="307"/>
      <c r="F27" s="307"/>
      <c r="G27" s="307"/>
      <c r="H27" s="307"/>
    </row>
    <row r="28" spans="1:8" s="138" customFormat="1" ht="12" customHeight="1">
      <c r="A28" s="208" t="s">
        <v>119</v>
      </c>
      <c r="B28" s="304">
        <v>0</v>
      </c>
      <c r="C28" s="304">
        <v>0</v>
      </c>
      <c r="D28" s="304">
        <v>-0.576811312029753</v>
      </c>
      <c r="E28" s="304">
        <v>0</v>
      </c>
      <c r="F28" s="304">
        <v>0</v>
      </c>
      <c r="G28" s="304">
        <v>0</v>
      </c>
      <c r="H28" s="304">
        <f t="shared" ref="H28" si="7">SUM(B28:G28)</f>
        <v>-0.576811312029753</v>
      </c>
    </row>
    <row r="29" spans="1:8" s="146" customFormat="1" thickBot="1">
      <c r="A29" s="298"/>
      <c r="B29" s="145">
        <f t="shared" ref="B29:G29" si="8">SUM(B28:B28)</f>
        <v>0</v>
      </c>
      <c r="C29" s="145">
        <f t="shared" si="8"/>
        <v>0</v>
      </c>
      <c r="D29" s="145">
        <f t="shared" si="8"/>
        <v>-0.576811312029753</v>
      </c>
      <c r="E29" s="145">
        <f t="shared" si="8"/>
        <v>0</v>
      </c>
      <c r="F29" s="145">
        <f t="shared" si="8"/>
        <v>0</v>
      </c>
      <c r="G29" s="145">
        <f t="shared" si="8"/>
        <v>0</v>
      </c>
      <c r="H29" s="145">
        <f t="shared" ref="H29" si="9">SUM(B29:G29)</f>
        <v>-0.576811312029753</v>
      </c>
    </row>
    <row r="30" spans="1:8" s="138" customFormat="1" ht="12">
      <c r="A30" s="155"/>
      <c r="B30" s="149"/>
      <c r="C30" s="149"/>
      <c r="D30" s="149"/>
      <c r="E30" s="149"/>
      <c r="F30" s="149"/>
      <c r="G30" s="149"/>
      <c r="H30" s="149"/>
    </row>
    <row r="31" spans="1:8" s="138" customFormat="1" ht="12" customHeight="1">
      <c r="A31" s="150" t="s">
        <v>42</v>
      </c>
      <c r="B31" s="149"/>
      <c r="C31" s="149"/>
      <c r="D31" s="149"/>
      <c r="E31" s="149"/>
      <c r="F31" s="149"/>
      <c r="G31" s="149"/>
      <c r="H31" s="149"/>
    </row>
    <row r="32" spans="1:8" s="138" customFormat="1" ht="12" customHeight="1">
      <c r="A32" s="137"/>
      <c r="B32" s="239"/>
      <c r="C32" s="239"/>
      <c r="D32" s="239"/>
      <c r="E32" s="240" t="s">
        <v>114</v>
      </c>
      <c r="F32" s="239"/>
      <c r="G32" s="239"/>
      <c r="H32" s="239"/>
    </row>
    <row r="33" spans="1:8" s="138" customFormat="1" ht="12" customHeight="1">
      <c r="A33" s="230"/>
      <c r="B33" s="139" t="s">
        <v>8</v>
      </c>
      <c r="C33" s="139"/>
      <c r="D33" s="139" t="s">
        <v>13</v>
      </c>
      <c r="E33" s="139"/>
      <c r="F33" s="139"/>
      <c r="G33" s="139"/>
      <c r="H33" s="139"/>
    </row>
    <row r="34" spans="1:8" s="138" customFormat="1" ht="12" customHeight="1">
      <c r="A34" s="230"/>
      <c r="B34" s="140" t="s">
        <v>9</v>
      </c>
      <c r="C34" s="140"/>
      <c r="D34" s="140" t="s">
        <v>9</v>
      </c>
      <c r="E34" s="140" t="s">
        <v>13</v>
      </c>
      <c r="F34" s="140"/>
      <c r="G34" s="140" t="s">
        <v>17</v>
      </c>
      <c r="H34" s="140"/>
    </row>
    <row r="35" spans="1:8" s="138" customFormat="1" ht="12" customHeight="1">
      <c r="A35" s="137"/>
      <c r="B35" s="140" t="s">
        <v>10</v>
      </c>
      <c r="C35" s="140" t="s">
        <v>12</v>
      </c>
      <c r="D35" s="140" t="s">
        <v>14</v>
      </c>
      <c r="E35" s="140" t="s">
        <v>45</v>
      </c>
      <c r="F35" s="140"/>
      <c r="G35" s="140" t="s">
        <v>18</v>
      </c>
      <c r="H35" s="140"/>
    </row>
    <row r="36" spans="1:8" s="138" customFormat="1" ht="12" customHeight="1">
      <c r="A36" s="137"/>
      <c r="B36" s="140" t="s">
        <v>11</v>
      </c>
      <c r="C36" s="140" t="s">
        <v>9</v>
      </c>
      <c r="D36" s="140" t="s">
        <v>15</v>
      </c>
      <c r="E36" s="140" t="s">
        <v>9</v>
      </c>
      <c r="F36" s="140" t="s">
        <v>16</v>
      </c>
      <c r="G36" s="140" t="s">
        <v>19</v>
      </c>
      <c r="H36" s="140" t="s">
        <v>20</v>
      </c>
    </row>
    <row r="37" spans="1:8" s="138" customFormat="1" ht="12" customHeight="1">
      <c r="A37" s="137"/>
      <c r="B37" s="140" t="s">
        <v>92</v>
      </c>
      <c r="C37" s="140" t="s">
        <v>92</v>
      </c>
      <c r="D37" s="140" t="s">
        <v>92</v>
      </c>
      <c r="E37" s="140" t="s">
        <v>92</v>
      </c>
      <c r="F37" s="140" t="s">
        <v>92</v>
      </c>
      <c r="G37" s="140" t="s">
        <v>92</v>
      </c>
      <c r="H37" s="140" t="s">
        <v>92</v>
      </c>
    </row>
    <row r="38" spans="1:8" s="138" customFormat="1" ht="12">
      <c r="A38" s="137" t="s">
        <v>43</v>
      </c>
      <c r="B38" s="42">
        <v>6442</v>
      </c>
      <c r="C38" s="42">
        <v>14034</v>
      </c>
      <c r="D38" s="42">
        <v>9934</v>
      </c>
      <c r="E38" s="42">
        <v>0</v>
      </c>
      <c r="F38" s="42">
        <v>0</v>
      </c>
      <c r="G38" s="42">
        <v>0</v>
      </c>
      <c r="H38" s="42">
        <f t="shared" ref="H38:H39" si="10">SUM(B38:G38)</f>
        <v>30410</v>
      </c>
    </row>
    <row r="39" spans="1:8" s="138" customFormat="1" ht="12">
      <c r="A39" s="137" t="s">
        <v>55</v>
      </c>
      <c r="B39" s="42">
        <v>17673</v>
      </c>
      <c r="C39" s="42">
        <v>11828</v>
      </c>
      <c r="D39" s="42">
        <v>7062</v>
      </c>
      <c r="E39" s="42">
        <v>0</v>
      </c>
      <c r="F39" s="42">
        <v>213</v>
      </c>
      <c r="G39" s="42">
        <v>0</v>
      </c>
      <c r="H39" s="42">
        <f t="shared" si="10"/>
        <v>36776</v>
      </c>
    </row>
    <row r="40" spans="1:8" s="138" customFormat="1" ht="12"/>
    <row r="41" spans="1:8" s="138" customFormat="1" ht="12">
      <c r="A41" s="64" t="s">
        <v>44</v>
      </c>
      <c r="B41" s="89"/>
      <c r="C41" s="89"/>
      <c r="D41" s="89"/>
      <c r="E41" s="89"/>
      <c r="F41" s="89"/>
      <c r="G41" s="89"/>
      <c r="H41" s="89"/>
    </row>
    <row r="42" spans="1:8" s="138" customFormat="1" ht="12">
      <c r="A42" s="102"/>
      <c r="B42" s="102"/>
      <c r="C42" s="102"/>
      <c r="D42" s="102"/>
      <c r="E42" s="102"/>
      <c r="F42" s="102"/>
      <c r="G42" s="102"/>
      <c r="H42" s="102"/>
    </row>
    <row r="43" spans="1:8" s="138" customFormat="1" ht="12"/>
    <row r="44" spans="1:8" s="138" customFormat="1" ht="12"/>
    <row r="45" spans="1:8" s="138" customFormat="1" ht="12"/>
    <row r="46" spans="1:8" s="138" customFormat="1" ht="12"/>
    <row r="47" spans="1:8" s="138" customFormat="1" ht="12"/>
    <row r="48" spans="1:8" s="138" customFormat="1" ht="12"/>
    <row r="49" s="138" customFormat="1" ht="12"/>
    <row r="50" s="138" customFormat="1" ht="12"/>
    <row r="51" s="138" customFormat="1" ht="12"/>
    <row r="52" s="138" customFormat="1" ht="12"/>
    <row r="53" s="138" customFormat="1" ht="12"/>
    <row r="54" s="138" customFormat="1" ht="12"/>
    <row r="55" s="138" customFormat="1" ht="12"/>
    <row r="56" s="138" customFormat="1" ht="12"/>
    <row r="57" s="138" customFormat="1" ht="12"/>
    <row r="58" s="138" customFormat="1" ht="12"/>
    <row r="59" s="138" customFormat="1" ht="12"/>
    <row r="60" s="138" customFormat="1" ht="12"/>
    <row r="61" s="138" customFormat="1" ht="12"/>
    <row r="62" s="138" customFormat="1" ht="12"/>
    <row r="63" s="138" customFormat="1" ht="12"/>
    <row r="64" s="138" customFormat="1" ht="12"/>
    <row r="65" s="138" customFormat="1" ht="12"/>
    <row r="66" s="138" customFormat="1" ht="12"/>
    <row r="67" s="138" customFormat="1" ht="12"/>
    <row r="68" s="138" customFormat="1" ht="12"/>
    <row r="69" s="138" customFormat="1" ht="12"/>
    <row r="70" s="138" customFormat="1" ht="12"/>
    <row r="71" s="138" customFormat="1" ht="12"/>
    <row r="72" s="138" customFormat="1" ht="12"/>
    <row r="73" s="138" customFormat="1" ht="12"/>
    <row r="74" s="138" customFormat="1" ht="12"/>
    <row r="75" s="138" customFormat="1" ht="12"/>
    <row r="76" s="138" customFormat="1" ht="12"/>
    <row r="77" s="138" customFormat="1" ht="12"/>
    <row r="78" s="138" customFormat="1" ht="12"/>
    <row r="79" s="138" customFormat="1" ht="12"/>
    <row r="80" s="138" customFormat="1" ht="12"/>
    <row r="81" s="138" customFormat="1" ht="12"/>
    <row r="82" s="138" customFormat="1" ht="12"/>
    <row r="83" s="138" customFormat="1" ht="12"/>
    <row r="84" s="138" customFormat="1" ht="12"/>
    <row r="85" s="138" customFormat="1" ht="12"/>
    <row r="86" s="138" customFormat="1" ht="12"/>
    <row r="87" s="138" customFormat="1" ht="12"/>
    <row r="88" s="138" customFormat="1" ht="12"/>
    <row r="89" s="138" customFormat="1" ht="12"/>
    <row r="90" s="138" customFormat="1" ht="12"/>
    <row r="91" s="138" customFormat="1" ht="12"/>
    <row r="92" s="138" customFormat="1" ht="12"/>
    <row r="93" s="138" customFormat="1" ht="12"/>
    <row r="94" s="138" customFormat="1" ht="12"/>
    <row r="95" s="138" customFormat="1" ht="12"/>
    <row r="96" s="138" customFormat="1" ht="12"/>
    <row r="97" s="138" customFormat="1" ht="12"/>
    <row r="98" s="138" customFormat="1" ht="12"/>
    <row r="99" s="138" customFormat="1" ht="12"/>
    <row r="100" s="138" customFormat="1" ht="12"/>
    <row r="101" s="138" customFormat="1" ht="12"/>
    <row r="102" s="138" customFormat="1" ht="12"/>
    <row r="103" s="138" customFormat="1" ht="12"/>
    <row r="104" s="138" customFormat="1" ht="12"/>
    <row r="105" s="138" customFormat="1" ht="12"/>
    <row r="106" s="138" customFormat="1" ht="12"/>
    <row r="107" s="138" customFormat="1" ht="12"/>
    <row r="108" s="138" customFormat="1" ht="12"/>
    <row r="109" s="138" customFormat="1" ht="12"/>
    <row r="110" s="138" customFormat="1" ht="12"/>
    <row r="111" s="138" customFormat="1" ht="12"/>
    <row r="112" s="138" customFormat="1" ht="12"/>
    <row r="113" s="138" customFormat="1" ht="12"/>
    <row r="114" s="138" customFormat="1" ht="12"/>
    <row r="115" s="138" customFormat="1" ht="12"/>
    <row r="116" s="138" customFormat="1" ht="12"/>
  </sheetData>
  <customSheetViews>
    <customSheetView guid="{7D38380E-1C45-414D-9448-E7733E7457CC}" scale="110" showPageBreaks="1">
      <pane xSplit="1" ySplit="9" topLeftCell="B45" activePane="bottomRight" state="frozen"/>
      <selection pane="bottomRight" activeCell="E58" sqref="E58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10">
      <pane xSplit="1" ySplit="9" topLeftCell="B10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>
      <pane xSplit="1" ySplit="8" topLeftCell="B9" activePane="bottomRight" state="frozen"/>
      <selection pane="bottomRight" activeCell="B30" sqref="B30:BR3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pane xSplit="1" ySplit="2" topLeftCell="B3" activePane="bottomRight" state="frozen"/>
      <selection pane="bottomRight" activeCell="D17" sqref="D16:D17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>
      <pane xSplit="1" ySplit="2" topLeftCell="B3" activePane="bottomRight" state="frozen"/>
      <selection pane="bottomRight" activeCell="A42" sqref="A42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5"/>
      <headerFooter>
        <evenFooter>&amp;LRESTRICTED</evenFooter>
        <firstFooter>&amp;LRESTRICTED</firstFooter>
      </headerFooter>
    </customSheetView>
    <customSheetView guid="{6A6962C3-E482-4427-A8C8-08CAA95BA31A}" scale="75" showPageBreaks="1" view="pageBreakPreview">
      <pane xSplit="1" ySplit="2" topLeftCell="I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65" fitToWidth="5" orientation="portrait" r:id="rId7"/>
  <headerFooter>
    <oddFooter>&amp;C
9</oddFooter>
    <evenFooter>&amp;LPUBLIC</evenFooter>
    <firstFooter>&amp;LPUBLIC</firstFooter>
  </headerFooter>
  <colBreaks count="11" manualBreakCount="11">
    <brk id="15" max="1048575" man="1"/>
    <brk id="29" max="1048575" man="1"/>
    <brk id="43" max="1048575" man="1"/>
    <brk id="57" max="1048575" man="1"/>
    <brk id="71" max="1048575" man="1"/>
    <brk id="85" max="1048575" man="1"/>
    <brk id="99" max="1048575" man="1"/>
    <brk id="113" max="1048575" man="1"/>
    <brk id="127" max="1048575" man="1"/>
    <brk id="141" max="1048575" man="1"/>
    <brk id="15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80"/>
  <sheetViews>
    <sheetView zoomScaleNormal="100" zoomScaleSheetLayoutView="110" workbookViewId="0">
      <selection activeCell="C16" sqref="C16"/>
    </sheetView>
  </sheetViews>
  <sheetFormatPr defaultRowHeight="12.75"/>
  <cols>
    <col min="1" max="1" width="50.7109375" style="5" customWidth="1"/>
    <col min="2" max="8" width="11.5703125" style="5" customWidth="1"/>
    <col min="9" max="16384" width="9.140625" style="5"/>
  </cols>
  <sheetData>
    <row r="1" spans="1:8" ht="14.25">
      <c r="A1" s="135" t="s">
        <v>50</v>
      </c>
      <c r="B1" s="2"/>
      <c r="C1" s="2"/>
      <c r="D1" s="2"/>
      <c r="E1" s="2"/>
      <c r="F1" s="2"/>
      <c r="G1" s="2"/>
      <c r="H1" s="2"/>
    </row>
    <row r="2" spans="1:8">
      <c r="A2" s="136" t="s">
        <v>39</v>
      </c>
      <c r="B2" s="3"/>
      <c r="C2" s="3"/>
      <c r="D2" s="3"/>
      <c r="E2" s="3"/>
      <c r="F2" s="3"/>
      <c r="G2" s="3"/>
      <c r="H2" s="3"/>
    </row>
    <row r="3" spans="1:8" s="138" customFormat="1" ht="12" customHeight="1">
      <c r="A3" s="137"/>
      <c r="B3" s="237"/>
      <c r="C3" s="237"/>
      <c r="D3" s="237"/>
      <c r="E3" s="238" t="s">
        <v>113</v>
      </c>
      <c r="F3" s="237"/>
      <c r="G3" s="237"/>
      <c r="H3" s="237"/>
    </row>
    <row r="4" spans="1:8" s="138" customFormat="1" ht="12" customHeight="1">
      <c r="A4" s="230"/>
      <c r="B4" s="139" t="s">
        <v>8</v>
      </c>
      <c r="C4" s="139"/>
      <c r="D4" s="139" t="s">
        <v>13</v>
      </c>
      <c r="E4" s="139"/>
      <c r="F4" s="139"/>
      <c r="G4" s="139"/>
      <c r="H4" s="139"/>
    </row>
    <row r="5" spans="1:8" s="138" customFormat="1" ht="12" customHeight="1">
      <c r="A5" s="230"/>
      <c r="B5" s="140" t="s">
        <v>9</v>
      </c>
      <c r="C5" s="140"/>
      <c r="D5" s="140" t="s">
        <v>9</v>
      </c>
      <c r="E5" s="140" t="s">
        <v>13</v>
      </c>
      <c r="F5" s="140"/>
      <c r="G5" s="140" t="s">
        <v>17</v>
      </c>
      <c r="H5" s="140"/>
    </row>
    <row r="6" spans="1:8" s="138" customFormat="1" ht="12" customHeight="1">
      <c r="A6" s="137"/>
      <c r="B6" s="140" t="s">
        <v>10</v>
      </c>
      <c r="C6" s="140" t="s">
        <v>12</v>
      </c>
      <c r="D6" s="140" t="s">
        <v>14</v>
      </c>
      <c r="E6" s="140" t="s">
        <v>45</v>
      </c>
      <c r="F6" s="140"/>
      <c r="G6" s="140" t="s">
        <v>18</v>
      </c>
      <c r="H6" s="140"/>
    </row>
    <row r="7" spans="1:8" s="138" customFormat="1" ht="12" customHeight="1">
      <c r="A7" s="137"/>
      <c r="B7" s="140" t="s">
        <v>11</v>
      </c>
      <c r="C7" s="140" t="s">
        <v>9</v>
      </c>
      <c r="D7" s="140" t="s">
        <v>15</v>
      </c>
      <c r="E7" s="140" t="s">
        <v>9</v>
      </c>
      <c r="F7" s="140" t="s">
        <v>16</v>
      </c>
      <c r="G7" s="140" t="s">
        <v>19</v>
      </c>
      <c r="H7" s="140" t="s">
        <v>20</v>
      </c>
    </row>
    <row r="8" spans="1:8" s="138" customFormat="1" ht="12" customHeight="1">
      <c r="A8" s="137"/>
      <c r="B8" s="140" t="s">
        <v>92</v>
      </c>
      <c r="C8" s="140" t="s">
        <v>92</v>
      </c>
      <c r="D8" s="140" t="s">
        <v>92</v>
      </c>
      <c r="E8" s="140" t="s">
        <v>92</v>
      </c>
      <c r="F8" s="140" t="s">
        <v>92</v>
      </c>
      <c r="G8" s="140" t="s">
        <v>92</v>
      </c>
      <c r="H8" s="140" t="s">
        <v>92</v>
      </c>
    </row>
    <row r="9" spans="1:8" s="138" customFormat="1" ht="12" customHeight="1">
      <c r="A9" s="41" t="s">
        <v>74</v>
      </c>
      <c r="B9" s="42">
        <v>543</v>
      </c>
      <c r="C9" s="42">
        <v>340</v>
      </c>
      <c r="D9" s="42">
        <v>201</v>
      </c>
      <c r="E9" s="42">
        <v>51</v>
      </c>
      <c r="F9" s="42">
        <v>9</v>
      </c>
      <c r="G9" s="42">
        <v>-6</v>
      </c>
      <c r="H9" s="42">
        <f t="shared" ref="H9:H19" si="0">SUM(B9:G9)</f>
        <v>1138</v>
      </c>
    </row>
    <row r="10" spans="1:8" s="138" customFormat="1" ht="12" customHeight="1">
      <c r="A10" s="41" t="s">
        <v>75</v>
      </c>
      <c r="B10" s="42">
        <v>104</v>
      </c>
      <c r="C10" s="42">
        <v>136</v>
      </c>
      <c r="D10" s="42">
        <v>199</v>
      </c>
      <c r="E10" s="42">
        <v>29</v>
      </c>
      <c r="F10" s="42">
        <v>-5</v>
      </c>
      <c r="G10" s="42">
        <v>0</v>
      </c>
      <c r="H10" s="42">
        <f t="shared" si="0"/>
        <v>463</v>
      </c>
    </row>
    <row r="11" spans="1:8" s="138" customFormat="1" ht="12" customHeight="1">
      <c r="A11" s="41" t="s">
        <v>76</v>
      </c>
      <c r="B11" s="42">
        <v>-94</v>
      </c>
      <c r="C11" s="42">
        <v>9</v>
      </c>
      <c r="D11" s="42">
        <v>186</v>
      </c>
      <c r="E11" s="42">
        <v>3</v>
      </c>
      <c r="F11" s="42">
        <v>-8</v>
      </c>
      <c r="G11" s="42">
        <v>6</v>
      </c>
      <c r="H11" s="42">
        <f t="shared" si="0"/>
        <v>102</v>
      </c>
    </row>
    <row r="12" spans="1:8" s="138" customFormat="1" ht="12" customHeight="1">
      <c r="A12" s="41" t="s">
        <v>77</v>
      </c>
      <c r="B12" s="43">
        <f t="shared" ref="B12:G12" si="1">B13-B11-B10-B9</f>
        <v>18</v>
      </c>
      <c r="C12" s="43">
        <f t="shared" si="1"/>
        <v>19</v>
      </c>
      <c r="D12" s="43">
        <f t="shared" si="1"/>
        <v>54</v>
      </c>
      <c r="E12" s="43">
        <f t="shared" si="1"/>
        <v>2</v>
      </c>
      <c r="F12" s="43">
        <f t="shared" si="1"/>
        <v>542</v>
      </c>
      <c r="G12" s="43">
        <f t="shared" si="1"/>
        <v>-399</v>
      </c>
      <c r="H12" s="141">
        <f t="shared" si="0"/>
        <v>236</v>
      </c>
    </row>
    <row r="13" spans="1:8" s="138" customFormat="1" ht="24" customHeight="1">
      <c r="A13" s="47" t="s">
        <v>78</v>
      </c>
      <c r="B13" s="42">
        <v>571</v>
      </c>
      <c r="C13" s="42">
        <v>504</v>
      </c>
      <c r="D13" s="42">
        <v>640</v>
      </c>
      <c r="E13" s="42">
        <v>85</v>
      </c>
      <c r="F13" s="42">
        <v>538</v>
      </c>
      <c r="G13" s="42">
        <v>-399</v>
      </c>
      <c r="H13" s="42">
        <f t="shared" si="0"/>
        <v>1939</v>
      </c>
    </row>
    <row r="14" spans="1:8" s="138" customFormat="1" ht="24">
      <c r="A14" s="224" t="s">
        <v>123</v>
      </c>
      <c r="B14" s="143">
        <v>-8</v>
      </c>
      <c r="C14" s="143">
        <v>-51</v>
      </c>
      <c r="D14" s="143">
        <v>-6</v>
      </c>
      <c r="E14" s="143">
        <v>1</v>
      </c>
      <c r="F14" s="143">
        <v>0</v>
      </c>
      <c r="G14" s="143">
        <v>0</v>
      </c>
      <c r="H14" s="143">
        <f t="shared" si="0"/>
        <v>-64</v>
      </c>
    </row>
    <row r="15" spans="1:8" s="138" customFormat="1" ht="12" customHeight="1">
      <c r="A15" s="50" t="s">
        <v>80</v>
      </c>
      <c r="B15" s="42">
        <f>B13+B14</f>
        <v>563</v>
      </c>
      <c r="C15" s="42">
        <f t="shared" ref="C15:G15" si="2">C13+C14</f>
        <v>453</v>
      </c>
      <c r="D15" s="42">
        <f t="shared" si="2"/>
        <v>634</v>
      </c>
      <c r="E15" s="42">
        <f t="shared" si="2"/>
        <v>86</v>
      </c>
      <c r="F15" s="42">
        <f t="shared" si="2"/>
        <v>538</v>
      </c>
      <c r="G15" s="42">
        <f t="shared" si="2"/>
        <v>-399</v>
      </c>
      <c r="H15" s="42">
        <f t="shared" si="0"/>
        <v>1875</v>
      </c>
    </row>
    <row r="16" spans="1:8" s="138" customFormat="1" ht="12" customHeight="1">
      <c r="A16" s="41" t="s">
        <v>1</v>
      </c>
      <c r="B16" s="43">
        <v>-559</v>
      </c>
      <c r="C16" s="43">
        <v>-280</v>
      </c>
      <c r="D16" s="43">
        <v>-426</v>
      </c>
      <c r="E16" s="43">
        <v>-73</v>
      </c>
      <c r="F16" s="43">
        <v>-456</v>
      </c>
      <c r="G16" s="43">
        <v>399</v>
      </c>
      <c r="H16" s="43">
        <f t="shared" si="0"/>
        <v>-1395</v>
      </c>
    </row>
    <row r="17" spans="1:8" s="138" customFormat="1" ht="12" customHeight="1">
      <c r="A17" s="50" t="s">
        <v>83</v>
      </c>
      <c r="B17" s="42">
        <f>B15+B16</f>
        <v>4</v>
      </c>
      <c r="C17" s="42">
        <f t="shared" ref="C17:G17" si="3">C15+C16</f>
        <v>173</v>
      </c>
      <c r="D17" s="42">
        <f t="shared" si="3"/>
        <v>208</v>
      </c>
      <c r="E17" s="42">
        <f t="shared" si="3"/>
        <v>13</v>
      </c>
      <c r="F17" s="42">
        <f t="shared" si="3"/>
        <v>82</v>
      </c>
      <c r="G17" s="42">
        <f t="shared" si="3"/>
        <v>0</v>
      </c>
      <c r="H17" s="42">
        <f>SUM(B17:G17)</f>
        <v>480</v>
      </c>
    </row>
    <row r="18" spans="1:8" s="138" customFormat="1" ht="12" customHeight="1">
      <c r="A18" s="41" t="s">
        <v>82</v>
      </c>
      <c r="B18" s="43">
        <v>0</v>
      </c>
      <c r="C18" s="43">
        <v>-1</v>
      </c>
      <c r="D18" s="43">
        <v>0</v>
      </c>
      <c r="E18" s="43">
        <v>0</v>
      </c>
      <c r="F18" s="43">
        <v>0</v>
      </c>
      <c r="G18" s="43">
        <v>0</v>
      </c>
      <c r="H18" s="43">
        <f t="shared" si="0"/>
        <v>-1</v>
      </c>
    </row>
    <row r="19" spans="1:8" s="138" customFormat="1" ht="12" customHeight="1" thickBot="1">
      <c r="A19" s="50" t="s">
        <v>81</v>
      </c>
      <c r="B19" s="51">
        <f>B17+B18</f>
        <v>4</v>
      </c>
      <c r="C19" s="51">
        <f t="shared" ref="C19:G19" si="4">C17+C18</f>
        <v>172</v>
      </c>
      <c r="D19" s="51">
        <f t="shared" si="4"/>
        <v>208</v>
      </c>
      <c r="E19" s="51">
        <f t="shared" si="4"/>
        <v>13</v>
      </c>
      <c r="F19" s="51">
        <f t="shared" si="4"/>
        <v>82</v>
      </c>
      <c r="G19" s="51">
        <f t="shared" si="4"/>
        <v>0</v>
      </c>
      <c r="H19" s="51">
        <f t="shared" si="0"/>
        <v>479</v>
      </c>
    </row>
    <row r="20" spans="1:8" s="138" customFormat="1" ht="12" customHeight="1">
      <c r="A20" s="137"/>
      <c r="B20" s="144"/>
      <c r="C20" s="144"/>
      <c r="D20" s="144"/>
      <c r="E20" s="144"/>
      <c r="F20" s="144"/>
      <c r="G20" s="144"/>
      <c r="H20" s="144"/>
    </row>
    <row r="21" spans="1:8" s="138" customFormat="1" ht="12" customHeight="1">
      <c r="A21" s="296" t="s">
        <v>6</v>
      </c>
      <c r="B21" s="144"/>
      <c r="C21" s="144"/>
      <c r="D21" s="144"/>
      <c r="E21" s="144"/>
      <c r="F21" s="144"/>
      <c r="G21" s="144"/>
      <c r="H21" s="144"/>
    </row>
    <row r="22" spans="1:8" s="138" customFormat="1" ht="12" customHeight="1">
      <c r="A22" s="296" t="s">
        <v>89</v>
      </c>
      <c r="B22" s="144"/>
      <c r="C22" s="144"/>
      <c r="D22" s="144"/>
      <c r="E22" s="144"/>
      <c r="F22" s="144"/>
      <c r="G22" s="144"/>
      <c r="H22" s="144"/>
    </row>
    <row r="23" spans="1:8" s="138" customFormat="1" ht="12" customHeight="1">
      <c r="A23" s="147" t="s">
        <v>64</v>
      </c>
      <c r="B23" s="144">
        <v>0</v>
      </c>
      <c r="C23" s="144">
        <v>0</v>
      </c>
      <c r="D23" s="144">
        <v>15.335000000000001</v>
      </c>
      <c r="E23" s="144">
        <v>0</v>
      </c>
      <c r="F23" s="144">
        <v>0</v>
      </c>
      <c r="G23" s="144">
        <v>0</v>
      </c>
      <c r="H23" s="144">
        <f>SUM(B23:G23)</f>
        <v>15.335000000000001</v>
      </c>
    </row>
    <row r="24" spans="1:8" s="138" customFormat="1" ht="12" customHeight="1">
      <c r="A24" s="147" t="s">
        <v>90</v>
      </c>
      <c r="B24" s="307">
        <v>-133.62579965</v>
      </c>
      <c r="C24" s="307">
        <v>0</v>
      </c>
      <c r="D24" s="307">
        <v>0.92987858957418201</v>
      </c>
      <c r="E24" s="307">
        <v>0</v>
      </c>
      <c r="F24" s="307">
        <v>0</v>
      </c>
      <c r="G24" s="307">
        <v>0</v>
      </c>
      <c r="H24" s="307">
        <f t="shared" ref="H24" si="5">SUM(B24:G24)</f>
        <v>-132.69592106042583</v>
      </c>
    </row>
    <row r="25" spans="1:8" s="138" customFormat="1" ht="24">
      <c r="A25" s="147" t="s">
        <v>132</v>
      </c>
      <c r="B25" s="144">
        <v>-17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  <c r="H25" s="144">
        <f t="shared" ref="H25" si="6">SUM(B25:G25)</f>
        <v>-17</v>
      </c>
    </row>
    <row r="26" spans="1:8" s="138" customFormat="1" ht="12" customHeight="1">
      <c r="A26" s="147" t="s">
        <v>46</v>
      </c>
      <c r="B26" s="304">
        <v>0</v>
      </c>
      <c r="C26" s="304">
        <v>0</v>
      </c>
      <c r="D26" s="304">
        <v>0</v>
      </c>
      <c r="E26" s="304">
        <v>0</v>
      </c>
      <c r="F26" s="304">
        <v>97</v>
      </c>
      <c r="G26" s="304">
        <v>0</v>
      </c>
      <c r="H26" s="304">
        <f t="shared" ref="H26" si="7">SUM(B26:G26)</f>
        <v>97</v>
      </c>
    </row>
    <row r="27" spans="1:8" s="138" customFormat="1" ht="12" customHeight="1" thickBot="1">
      <c r="A27" s="148"/>
      <c r="B27" s="145">
        <f>ROUND(SUM(B24:B26),0)</f>
        <v>-151</v>
      </c>
      <c r="C27" s="145">
        <f>ROUND(SUM(C24:C26),0)</f>
        <v>0</v>
      </c>
      <c r="D27" s="145">
        <f>ROUND(SUM(D23:D26),0)</f>
        <v>16</v>
      </c>
      <c r="E27" s="145">
        <f>ROUND(SUM(E24:E26),0)</f>
        <v>0</v>
      </c>
      <c r="F27" s="145">
        <f>ROUND(SUM(F24:F26),0)</f>
        <v>97</v>
      </c>
      <c r="G27" s="145">
        <f>ROUND(SUM(G24:G26),0)</f>
        <v>0</v>
      </c>
      <c r="H27" s="145">
        <f>SUM(B27:G27)</f>
        <v>-38</v>
      </c>
    </row>
    <row r="28" spans="1:8" s="138" customFormat="1" ht="12">
      <c r="A28" s="148"/>
      <c r="B28" s="144"/>
      <c r="C28" s="144"/>
      <c r="D28" s="144"/>
      <c r="E28" s="144"/>
      <c r="F28" s="144"/>
      <c r="G28" s="144"/>
      <c r="H28" s="144"/>
    </row>
    <row r="29" spans="1:8" s="138" customFormat="1" ht="12">
      <c r="A29" s="296" t="s">
        <v>7</v>
      </c>
      <c r="B29" s="144"/>
      <c r="C29" s="144"/>
      <c r="D29" s="144"/>
      <c r="E29" s="144"/>
      <c r="F29" s="144"/>
      <c r="G29" s="144"/>
      <c r="H29" s="144"/>
    </row>
    <row r="30" spans="1:8" s="138" customFormat="1" ht="12">
      <c r="A30" s="296" t="s">
        <v>89</v>
      </c>
      <c r="B30" s="144"/>
      <c r="C30" s="144"/>
      <c r="D30" s="144"/>
      <c r="E30" s="144"/>
      <c r="F30" s="144"/>
      <c r="G30" s="144"/>
      <c r="H30" s="144"/>
    </row>
    <row r="31" spans="1:8" s="138" customFormat="1" ht="12">
      <c r="A31" s="208" t="s">
        <v>121</v>
      </c>
      <c r="B31" s="304">
        <v>-25</v>
      </c>
      <c r="C31" s="304">
        <v>0</v>
      </c>
      <c r="D31" s="304">
        <v>0</v>
      </c>
      <c r="E31" s="304">
        <v>0</v>
      </c>
      <c r="F31" s="304">
        <v>-13</v>
      </c>
      <c r="G31" s="304">
        <v>0</v>
      </c>
      <c r="H31" s="304">
        <f>SUM(B31:G31)</f>
        <v>-38</v>
      </c>
    </row>
    <row r="32" spans="1:8" s="146" customFormat="1" thickBot="1">
      <c r="A32" s="298"/>
      <c r="B32" s="145">
        <f t="shared" ref="B32:G32" si="8">SUM(B31:B31)</f>
        <v>-25</v>
      </c>
      <c r="C32" s="145">
        <f t="shared" si="8"/>
        <v>0</v>
      </c>
      <c r="D32" s="145">
        <f t="shared" si="8"/>
        <v>0</v>
      </c>
      <c r="E32" s="145">
        <f t="shared" si="8"/>
        <v>0</v>
      </c>
      <c r="F32" s="145">
        <f t="shared" si="8"/>
        <v>-13</v>
      </c>
      <c r="G32" s="145">
        <f t="shared" si="8"/>
        <v>0</v>
      </c>
      <c r="H32" s="145">
        <f>SUM(B32:G32)</f>
        <v>-38</v>
      </c>
    </row>
    <row r="33" spans="1:8" s="138" customFormat="1" ht="12">
      <c r="B33" s="149"/>
      <c r="C33" s="149"/>
      <c r="D33" s="149"/>
      <c r="E33" s="149"/>
      <c r="F33" s="149"/>
      <c r="G33" s="149"/>
      <c r="H33" s="149"/>
    </row>
    <row r="34" spans="1:8" s="138" customFormat="1" ht="12" customHeight="1">
      <c r="A34" s="150" t="s">
        <v>42</v>
      </c>
      <c r="B34" s="149"/>
      <c r="C34" s="149"/>
      <c r="D34" s="149"/>
      <c r="E34" s="149"/>
      <c r="F34" s="149"/>
      <c r="G34" s="149"/>
      <c r="H34" s="149"/>
    </row>
    <row r="35" spans="1:8" s="138" customFormat="1" ht="12" customHeight="1">
      <c r="A35" s="137"/>
      <c r="B35" s="239"/>
      <c r="C35" s="239"/>
      <c r="D35" s="239"/>
      <c r="E35" s="240" t="s">
        <v>114</v>
      </c>
      <c r="F35" s="239"/>
      <c r="G35" s="239"/>
      <c r="H35" s="239"/>
    </row>
    <row r="36" spans="1:8" s="138" customFormat="1" ht="12" customHeight="1">
      <c r="A36" s="230"/>
      <c r="B36" s="139" t="s">
        <v>8</v>
      </c>
      <c r="C36" s="139"/>
      <c r="D36" s="139" t="s">
        <v>13</v>
      </c>
      <c r="E36" s="139"/>
      <c r="F36" s="139"/>
      <c r="G36" s="139"/>
      <c r="H36" s="139"/>
    </row>
    <row r="37" spans="1:8" s="138" customFormat="1" ht="12" customHeight="1">
      <c r="A37" s="230"/>
      <c r="B37" s="140" t="s">
        <v>9</v>
      </c>
      <c r="C37" s="140"/>
      <c r="D37" s="140" t="s">
        <v>9</v>
      </c>
      <c r="E37" s="140" t="s">
        <v>13</v>
      </c>
      <c r="F37" s="140"/>
      <c r="G37" s="140" t="s">
        <v>17</v>
      </c>
      <c r="H37" s="140"/>
    </row>
    <row r="38" spans="1:8" s="138" customFormat="1" ht="12" customHeight="1">
      <c r="A38" s="137"/>
      <c r="B38" s="140" t="s">
        <v>10</v>
      </c>
      <c r="C38" s="140" t="s">
        <v>12</v>
      </c>
      <c r="D38" s="140" t="s">
        <v>14</v>
      </c>
      <c r="E38" s="140" t="s">
        <v>45</v>
      </c>
      <c r="F38" s="140"/>
      <c r="G38" s="140" t="s">
        <v>18</v>
      </c>
      <c r="H38" s="140"/>
    </row>
    <row r="39" spans="1:8" s="138" customFormat="1" ht="12" customHeight="1">
      <c r="A39" s="137"/>
      <c r="B39" s="140" t="s">
        <v>11</v>
      </c>
      <c r="C39" s="140" t="s">
        <v>9</v>
      </c>
      <c r="D39" s="140" t="s">
        <v>15</v>
      </c>
      <c r="E39" s="140" t="s">
        <v>9</v>
      </c>
      <c r="F39" s="140" t="s">
        <v>16</v>
      </c>
      <c r="G39" s="140" t="s">
        <v>19</v>
      </c>
      <c r="H39" s="140" t="s">
        <v>20</v>
      </c>
    </row>
    <row r="40" spans="1:8" s="138" customFormat="1" ht="12" customHeight="1">
      <c r="A40" s="137"/>
      <c r="B40" s="140" t="s">
        <v>92</v>
      </c>
      <c r="C40" s="140" t="s">
        <v>92</v>
      </c>
      <c r="D40" s="140" t="s">
        <v>92</v>
      </c>
      <c r="E40" s="140" t="s">
        <v>92</v>
      </c>
      <c r="F40" s="140" t="s">
        <v>92</v>
      </c>
      <c r="G40" s="140" t="s">
        <v>92</v>
      </c>
      <c r="H40" s="140" t="s">
        <v>92</v>
      </c>
    </row>
    <row r="41" spans="1:8" s="138" customFormat="1" ht="12">
      <c r="A41" s="137" t="s">
        <v>43</v>
      </c>
      <c r="B41" s="42">
        <v>54786</v>
      </c>
      <c r="C41" s="42">
        <v>43535</v>
      </c>
      <c r="D41" s="42">
        <v>22952</v>
      </c>
      <c r="E41" s="42">
        <v>6453</v>
      </c>
      <c r="F41" s="42">
        <v>0</v>
      </c>
      <c r="G41" s="42">
        <v>0</v>
      </c>
      <c r="H41" s="42">
        <f t="shared" ref="H41:H42" si="9">SUM(B41:G41)</f>
        <v>127726</v>
      </c>
    </row>
    <row r="42" spans="1:8" s="138" customFormat="1" ht="12">
      <c r="A42" s="137" t="s">
        <v>55</v>
      </c>
      <c r="B42" s="42">
        <v>51390</v>
      </c>
      <c r="C42" s="42">
        <v>43290</v>
      </c>
      <c r="D42" s="42">
        <v>25977</v>
      </c>
      <c r="E42" s="42">
        <v>14766</v>
      </c>
      <c r="F42" s="42">
        <v>0</v>
      </c>
      <c r="G42" s="42">
        <v>0</v>
      </c>
      <c r="H42" s="42">
        <f t="shared" si="9"/>
        <v>135423</v>
      </c>
    </row>
    <row r="43" spans="1:8" s="138" customFormat="1" ht="12"/>
    <row r="44" spans="1:8" s="138" customFormat="1" ht="12">
      <c r="A44" s="64" t="s">
        <v>44</v>
      </c>
      <c r="B44" s="89"/>
      <c r="C44" s="89"/>
      <c r="D44" s="89"/>
      <c r="E44" s="89"/>
      <c r="F44" s="89"/>
      <c r="G44" s="89"/>
      <c r="H44" s="89"/>
    </row>
    <row r="45" spans="1:8" s="138" customFormat="1" ht="12"/>
    <row r="46" spans="1:8" s="138" customFormat="1" ht="12"/>
    <row r="47" spans="1:8" s="138" customFormat="1" ht="12"/>
    <row r="48" spans="1:8" s="138" customFormat="1" ht="12"/>
    <row r="49" s="138" customFormat="1" ht="12"/>
    <row r="50" s="138" customFormat="1" ht="12"/>
    <row r="51" s="138" customFormat="1" ht="12"/>
    <row r="52" s="138" customFormat="1" ht="12"/>
    <row r="53" s="138" customFormat="1" ht="12"/>
    <row r="54" s="138" customFormat="1" ht="12"/>
    <row r="55" s="138" customFormat="1" ht="12"/>
    <row r="56" s="138" customFormat="1" ht="12"/>
    <row r="57" s="138" customFormat="1" ht="12"/>
    <row r="58" s="138" customFormat="1" ht="12"/>
    <row r="59" s="138" customFormat="1" ht="12"/>
    <row r="60" s="138" customFormat="1" ht="12"/>
    <row r="61" s="138" customFormat="1" ht="12"/>
    <row r="62" s="138" customFormat="1" ht="12"/>
    <row r="63" s="138" customFormat="1" ht="12"/>
    <row r="64" s="138" customFormat="1" ht="12"/>
    <row r="65" s="138" customFormat="1" ht="12"/>
    <row r="66" s="138" customFormat="1" ht="12"/>
    <row r="67" s="138" customFormat="1" ht="12"/>
    <row r="68" s="138" customFormat="1" ht="12"/>
    <row r="69" s="138" customFormat="1" ht="12"/>
    <row r="70" s="138" customFormat="1" ht="12"/>
    <row r="71" s="138" customFormat="1" ht="12"/>
    <row r="72" s="138" customFormat="1" ht="12"/>
    <row r="73" s="138" customFormat="1" ht="12"/>
    <row r="74" s="138" customFormat="1" ht="12"/>
    <row r="75" s="138" customFormat="1" ht="12"/>
    <row r="76" s="138" customFormat="1" ht="12"/>
    <row r="77" s="138" customFormat="1" ht="12"/>
    <row r="78" s="138" customFormat="1" ht="12"/>
    <row r="79" s="138" customFormat="1" ht="12"/>
    <row r="80" s="138" customFormat="1" ht="12"/>
  </sheetData>
  <customSheetViews>
    <customSheetView guid="{7D38380E-1C45-414D-9448-E7733E7457CC}" showPageBreaks="1">
      <pane xSplit="1" ySplit="8" topLeftCell="M36" activePane="bottomRight" state="frozen"/>
      <selection pane="bottomRight" activeCell="O53" sqref="O5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>
      <pane xSplit="1" ySplit="8" topLeftCell="B51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>
      <pane xSplit="1" ySplit="7" topLeftCell="B14" activePane="bottomRight" state="frozen"/>
      <selection pane="bottomRight" activeCell="B30" sqref="B30:BR3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pane xSplit="1" ySplit="2" topLeftCell="B3" activePane="bottomRight" state="frozen"/>
      <selection pane="bottomRight" activeCell="A9" sqref="A9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>
      <pane xSplit="1" ySplit="2" topLeftCell="B3" activePane="bottomRight" state="frozen"/>
      <selection pane="bottomRight" activeCell="A70" sqref="A7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5"/>
      <headerFooter>
        <evenFooter>&amp;LRESTRICTED</evenFooter>
        <firstFooter>&amp;LRESTRICTED</firstFooter>
      </headerFooter>
    </customSheetView>
    <customSheetView guid="{6A6962C3-E482-4427-A8C8-08CAA95BA31A}" showPageBreaks="1">
      <pane xSplit="1" ySplit="2" topLeftCell="N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65" fitToWidth="5" orientation="portrait" r:id="rId7"/>
  <headerFooter>
    <oddFooter>&amp;C10</oddFooter>
    <evenFooter>&amp;LPUBLIC</evenFooter>
    <firstFooter>&amp;LPUBLIC</firstFooter>
  </headerFooter>
  <colBreaks count="9" manualBreakCount="9">
    <brk id="21" max="1048575" man="1"/>
    <brk id="35" max="1048575" man="1"/>
    <brk id="49" max="1048575" man="1"/>
    <brk id="63" max="1048575" man="1"/>
    <brk id="77" max="1048575" man="1"/>
    <brk id="91" max="1048575" man="1"/>
    <brk id="105" max="1048575" man="1"/>
    <brk id="119" max="1048575" man="1"/>
    <brk id="13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86"/>
  <sheetViews>
    <sheetView zoomScaleNormal="100" zoomScaleSheetLayoutView="75" workbookViewId="0">
      <selection activeCell="C16" sqref="C16"/>
    </sheetView>
  </sheetViews>
  <sheetFormatPr defaultRowHeight="12.75"/>
  <cols>
    <col min="1" max="1" width="50.7109375" style="5" customWidth="1"/>
    <col min="2" max="8" width="11.5703125" style="5" customWidth="1"/>
    <col min="9" max="9" width="9.140625" style="5"/>
    <col min="10" max="11" width="9.140625" style="5" customWidth="1"/>
    <col min="12" max="16384" width="9.140625" style="5"/>
  </cols>
  <sheetData>
    <row r="1" spans="1:8" ht="14.25">
      <c r="A1" s="135" t="s">
        <v>50</v>
      </c>
      <c r="B1" s="2"/>
      <c r="C1" s="2"/>
      <c r="D1" s="2"/>
      <c r="E1" s="2"/>
      <c r="F1" s="2"/>
      <c r="G1" s="2"/>
      <c r="H1" s="2"/>
    </row>
    <row r="2" spans="1:8">
      <c r="A2" s="136" t="s">
        <v>40</v>
      </c>
      <c r="B2" s="3"/>
      <c r="C2" s="3"/>
      <c r="D2" s="3"/>
      <c r="E2" s="3"/>
      <c r="F2" s="3"/>
      <c r="G2" s="3"/>
      <c r="H2" s="3"/>
    </row>
    <row r="3" spans="1:8" s="138" customFormat="1" ht="12" customHeight="1">
      <c r="A3" s="137"/>
      <c r="B3" s="237"/>
      <c r="C3" s="237"/>
      <c r="D3" s="237"/>
      <c r="E3" s="238" t="s">
        <v>113</v>
      </c>
      <c r="F3" s="237"/>
      <c r="G3" s="237"/>
      <c r="H3" s="237"/>
    </row>
    <row r="4" spans="1:8" s="138" customFormat="1" ht="12" customHeight="1">
      <c r="A4" s="230"/>
      <c r="B4" s="139" t="s">
        <v>8</v>
      </c>
      <c r="C4" s="139"/>
      <c r="D4" s="139" t="s">
        <v>13</v>
      </c>
      <c r="E4" s="139"/>
      <c r="F4" s="139"/>
      <c r="G4" s="139"/>
      <c r="H4" s="139"/>
    </row>
    <row r="5" spans="1:8" s="138" customFormat="1" ht="12" customHeight="1">
      <c r="A5" s="230"/>
      <c r="B5" s="140" t="s">
        <v>9</v>
      </c>
      <c r="C5" s="140"/>
      <c r="D5" s="140" t="s">
        <v>9</v>
      </c>
      <c r="E5" s="140" t="s">
        <v>13</v>
      </c>
      <c r="F5" s="140"/>
      <c r="G5" s="140" t="s">
        <v>17</v>
      </c>
      <c r="H5" s="140"/>
    </row>
    <row r="6" spans="1:8" s="138" customFormat="1" ht="12" customHeight="1">
      <c r="A6" s="137"/>
      <c r="B6" s="140" t="s">
        <v>10</v>
      </c>
      <c r="C6" s="140" t="s">
        <v>12</v>
      </c>
      <c r="D6" s="140" t="s">
        <v>14</v>
      </c>
      <c r="E6" s="140" t="s">
        <v>45</v>
      </c>
      <c r="F6" s="140"/>
      <c r="G6" s="140" t="s">
        <v>18</v>
      </c>
      <c r="H6" s="140"/>
    </row>
    <row r="7" spans="1:8" s="138" customFormat="1" ht="12" customHeight="1">
      <c r="A7" s="137"/>
      <c r="B7" s="140" t="s">
        <v>11</v>
      </c>
      <c r="C7" s="140" t="s">
        <v>9</v>
      </c>
      <c r="D7" s="140" t="s">
        <v>15</v>
      </c>
      <c r="E7" s="140" t="s">
        <v>9</v>
      </c>
      <c r="F7" s="140" t="s">
        <v>16</v>
      </c>
      <c r="G7" s="140" t="s">
        <v>19</v>
      </c>
      <c r="H7" s="140" t="s">
        <v>20</v>
      </c>
    </row>
    <row r="8" spans="1:8" s="138" customFormat="1" ht="12" customHeight="1">
      <c r="A8" s="137"/>
      <c r="B8" s="140" t="s">
        <v>92</v>
      </c>
      <c r="C8" s="140" t="s">
        <v>92</v>
      </c>
      <c r="D8" s="140" t="s">
        <v>92</v>
      </c>
      <c r="E8" s="140" t="s">
        <v>92</v>
      </c>
      <c r="F8" s="140" t="s">
        <v>92</v>
      </c>
      <c r="G8" s="140" t="s">
        <v>92</v>
      </c>
      <c r="H8" s="140" t="s">
        <v>92</v>
      </c>
    </row>
    <row r="9" spans="1:8" s="138" customFormat="1" ht="12" customHeight="1">
      <c r="A9" s="41" t="s">
        <v>74</v>
      </c>
      <c r="B9" s="42">
        <v>676</v>
      </c>
      <c r="C9" s="42">
        <v>244</v>
      </c>
      <c r="D9" s="42">
        <v>109</v>
      </c>
      <c r="E9" s="42">
        <v>5</v>
      </c>
      <c r="F9" s="42">
        <v>5</v>
      </c>
      <c r="G9" s="42">
        <v>-21</v>
      </c>
      <c r="H9" s="42">
        <f t="shared" ref="H9:H19" si="0">SUM(B9:G9)</f>
        <v>1018</v>
      </c>
    </row>
    <row r="10" spans="1:8" s="138" customFormat="1" ht="12" customHeight="1">
      <c r="A10" s="41" t="s">
        <v>75</v>
      </c>
      <c r="B10" s="42">
        <v>165</v>
      </c>
      <c r="C10" s="42">
        <v>61</v>
      </c>
      <c r="D10" s="42">
        <v>29</v>
      </c>
      <c r="E10" s="42">
        <v>5</v>
      </c>
      <c r="F10" s="42">
        <v>-1</v>
      </c>
      <c r="G10" s="42">
        <v>0</v>
      </c>
      <c r="H10" s="42">
        <f t="shared" si="0"/>
        <v>259</v>
      </c>
    </row>
    <row r="11" spans="1:8" s="138" customFormat="1" ht="12" customHeight="1">
      <c r="A11" s="41" t="s">
        <v>76</v>
      </c>
      <c r="B11" s="42">
        <v>21</v>
      </c>
      <c r="C11" s="42">
        <v>22</v>
      </c>
      <c r="D11" s="42">
        <v>112</v>
      </c>
      <c r="E11" s="42">
        <v>1</v>
      </c>
      <c r="F11" s="42">
        <v>2</v>
      </c>
      <c r="G11" s="42">
        <v>21</v>
      </c>
      <c r="H11" s="42">
        <f t="shared" si="0"/>
        <v>179</v>
      </c>
    </row>
    <row r="12" spans="1:8" s="138" customFormat="1" ht="12" customHeight="1">
      <c r="A12" s="41" t="s">
        <v>77</v>
      </c>
      <c r="B12" s="43">
        <f t="shared" ref="B12:G12" si="1">B13-B11-B10-B9</f>
        <v>104</v>
      </c>
      <c r="C12" s="43">
        <f t="shared" si="1"/>
        <v>16</v>
      </c>
      <c r="D12" s="43">
        <f t="shared" si="1"/>
        <v>25</v>
      </c>
      <c r="E12" s="43">
        <f t="shared" si="1"/>
        <v>0</v>
      </c>
      <c r="F12" s="43">
        <f t="shared" si="1"/>
        <v>50</v>
      </c>
      <c r="G12" s="43">
        <f t="shared" si="1"/>
        <v>-42</v>
      </c>
      <c r="H12" s="141">
        <f t="shared" si="0"/>
        <v>153</v>
      </c>
    </row>
    <row r="13" spans="1:8" s="138" customFormat="1" ht="24" customHeight="1">
      <c r="A13" s="47" t="s">
        <v>78</v>
      </c>
      <c r="B13" s="42">
        <v>966</v>
      </c>
      <c r="C13" s="42">
        <v>343</v>
      </c>
      <c r="D13" s="42">
        <v>275</v>
      </c>
      <c r="E13" s="42">
        <v>11</v>
      </c>
      <c r="F13" s="42">
        <v>56</v>
      </c>
      <c r="G13" s="42">
        <v>-42</v>
      </c>
      <c r="H13" s="42">
        <f t="shared" si="0"/>
        <v>1609</v>
      </c>
    </row>
    <row r="14" spans="1:8" s="138" customFormat="1" ht="24">
      <c r="A14" s="224" t="s">
        <v>123</v>
      </c>
      <c r="B14" s="143">
        <v>-265</v>
      </c>
      <c r="C14" s="143">
        <v>-52</v>
      </c>
      <c r="D14" s="143">
        <v>28</v>
      </c>
      <c r="E14" s="143">
        <v>0</v>
      </c>
      <c r="F14" s="143">
        <v>0</v>
      </c>
      <c r="G14" s="143">
        <v>0</v>
      </c>
      <c r="H14" s="143">
        <f t="shared" si="0"/>
        <v>-289</v>
      </c>
    </row>
    <row r="15" spans="1:8" s="138" customFormat="1" ht="12" customHeight="1">
      <c r="A15" s="50" t="s">
        <v>80</v>
      </c>
      <c r="B15" s="42">
        <f t="shared" ref="B15:G15" si="2">B13+B14</f>
        <v>701</v>
      </c>
      <c r="C15" s="42">
        <f t="shared" si="2"/>
        <v>291</v>
      </c>
      <c r="D15" s="42">
        <f t="shared" si="2"/>
        <v>303</v>
      </c>
      <c r="E15" s="42">
        <f t="shared" si="2"/>
        <v>11</v>
      </c>
      <c r="F15" s="42">
        <f t="shared" si="2"/>
        <v>56</v>
      </c>
      <c r="G15" s="42">
        <f t="shared" si="2"/>
        <v>-42</v>
      </c>
      <c r="H15" s="42">
        <f t="shared" si="0"/>
        <v>1320</v>
      </c>
    </row>
    <row r="16" spans="1:8" s="138" customFormat="1" ht="12" customHeight="1">
      <c r="A16" s="41" t="s">
        <v>1</v>
      </c>
      <c r="B16" s="43">
        <v>-801</v>
      </c>
      <c r="C16" s="43">
        <v>-228</v>
      </c>
      <c r="D16" s="43">
        <v>-115</v>
      </c>
      <c r="E16" s="43">
        <v>-10</v>
      </c>
      <c r="F16" s="43">
        <v>-64</v>
      </c>
      <c r="G16" s="43">
        <v>42</v>
      </c>
      <c r="H16" s="43">
        <f t="shared" si="0"/>
        <v>-1176</v>
      </c>
    </row>
    <row r="17" spans="1:11" s="138" customFormat="1" ht="12" customHeight="1">
      <c r="A17" s="50" t="s">
        <v>128</v>
      </c>
      <c r="B17" s="42">
        <f t="shared" ref="B17:G17" si="3">B15+B16</f>
        <v>-100</v>
      </c>
      <c r="C17" s="42">
        <f t="shared" si="3"/>
        <v>63</v>
      </c>
      <c r="D17" s="42">
        <f t="shared" si="3"/>
        <v>188</v>
      </c>
      <c r="E17" s="42">
        <f t="shared" si="3"/>
        <v>1</v>
      </c>
      <c r="F17" s="42">
        <f t="shared" si="3"/>
        <v>-8</v>
      </c>
      <c r="G17" s="42">
        <f t="shared" si="3"/>
        <v>0</v>
      </c>
      <c r="H17" s="42">
        <f t="shared" si="0"/>
        <v>144</v>
      </c>
    </row>
    <row r="18" spans="1:11" s="138" customFormat="1" ht="12" customHeight="1">
      <c r="A18" s="41" t="s">
        <v>82</v>
      </c>
      <c r="B18" s="43">
        <v>0</v>
      </c>
      <c r="C18" s="43">
        <v>-1</v>
      </c>
      <c r="D18" s="43">
        <v>0</v>
      </c>
      <c r="E18" s="43">
        <v>0</v>
      </c>
      <c r="F18" s="43">
        <v>0</v>
      </c>
      <c r="G18" s="43">
        <v>0</v>
      </c>
      <c r="H18" s="43">
        <f t="shared" si="0"/>
        <v>-1</v>
      </c>
    </row>
    <row r="19" spans="1:11" s="138" customFormat="1" ht="12" customHeight="1" thickBot="1">
      <c r="A19" s="50" t="s">
        <v>129</v>
      </c>
      <c r="B19" s="51">
        <f t="shared" ref="B19:G19" si="4">B17+B18</f>
        <v>-100</v>
      </c>
      <c r="C19" s="51">
        <f t="shared" si="4"/>
        <v>62</v>
      </c>
      <c r="D19" s="51">
        <f t="shared" si="4"/>
        <v>188</v>
      </c>
      <c r="E19" s="51">
        <f t="shared" si="4"/>
        <v>1</v>
      </c>
      <c r="F19" s="51">
        <f t="shared" si="4"/>
        <v>-8</v>
      </c>
      <c r="G19" s="51">
        <f t="shared" si="4"/>
        <v>0</v>
      </c>
      <c r="H19" s="51">
        <f t="shared" si="0"/>
        <v>143</v>
      </c>
    </row>
    <row r="20" spans="1:11" s="138" customFormat="1" ht="12" customHeight="1">
      <c r="A20" s="59"/>
      <c r="B20" s="144"/>
      <c r="C20" s="144"/>
      <c r="D20" s="144"/>
      <c r="E20" s="144"/>
      <c r="F20" s="144"/>
      <c r="G20" s="144"/>
      <c r="H20" s="144"/>
    </row>
    <row r="21" spans="1:11" s="138" customFormat="1" ht="12" customHeight="1">
      <c r="A21" s="296" t="s">
        <v>6</v>
      </c>
      <c r="B21" s="144"/>
      <c r="C21" s="144"/>
      <c r="D21" s="144"/>
      <c r="E21" s="144"/>
      <c r="F21" s="144"/>
      <c r="G21" s="144"/>
      <c r="H21" s="144"/>
    </row>
    <row r="22" spans="1:11" s="138" customFormat="1" ht="12" customHeight="1">
      <c r="A22" s="299" t="s">
        <v>89</v>
      </c>
      <c r="B22" s="144"/>
      <c r="C22" s="144"/>
      <c r="D22" s="144"/>
      <c r="E22" s="144"/>
      <c r="F22" s="144"/>
      <c r="G22" s="144"/>
      <c r="H22" s="144"/>
    </row>
    <row r="23" spans="1:11" s="138" customFormat="1" ht="12" customHeight="1">
      <c r="A23" s="300" t="s">
        <v>64</v>
      </c>
      <c r="B23" s="304">
        <v>0</v>
      </c>
      <c r="C23" s="304">
        <v>0</v>
      </c>
      <c r="D23" s="304">
        <v>78.674999999999997</v>
      </c>
      <c r="E23" s="304">
        <v>0</v>
      </c>
      <c r="F23" s="304">
        <v>0</v>
      </c>
      <c r="G23" s="304">
        <v>0</v>
      </c>
      <c r="H23" s="304">
        <f t="shared" ref="H23:H24" si="5">SUM(B23:G23)</f>
        <v>78.674999999999997</v>
      </c>
    </row>
    <row r="24" spans="1:11" s="138" customFormat="1" ht="12" customHeight="1" thickBot="1">
      <c r="A24" s="148"/>
      <c r="B24" s="145">
        <f t="shared" ref="B24:G24" si="6">SUM(B23:B23)</f>
        <v>0</v>
      </c>
      <c r="C24" s="145">
        <f t="shared" si="6"/>
        <v>0</v>
      </c>
      <c r="D24" s="145">
        <f t="shared" si="6"/>
        <v>78.674999999999997</v>
      </c>
      <c r="E24" s="145">
        <f t="shared" si="6"/>
        <v>0</v>
      </c>
      <c r="F24" s="145">
        <f t="shared" si="6"/>
        <v>0</v>
      </c>
      <c r="G24" s="145">
        <f t="shared" si="6"/>
        <v>0</v>
      </c>
      <c r="H24" s="145">
        <f t="shared" si="5"/>
        <v>78.674999999999997</v>
      </c>
    </row>
    <row r="25" spans="1:11" s="138" customFormat="1" ht="12">
      <c r="A25" s="148"/>
      <c r="B25" s="144"/>
      <c r="C25" s="144"/>
      <c r="D25" s="144"/>
      <c r="E25" s="144"/>
      <c r="F25" s="144"/>
      <c r="G25" s="144"/>
      <c r="H25" s="144"/>
    </row>
    <row r="26" spans="1:11" s="138" customFormat="1" ht="12">
      <c r="A26" s="296" t="s">
        <v>7</v>
      </c>
      <c r="B26" s="144"/>
      <c r="C26" s="144"/>
      <c r="D26" s="144"/>
      <c r="E26" s="144"/>
      <c r="F26" s="144"/>
      <c r="G26" s="144"/>
      <c r="H26" s="144"/>
    </row>
    <row r="27" spans="1:11" s="138" customFormat="1" ht="12">
      <c r="A27" s="299" t="s">
        <v>89</v>
      </c>
      <c r="B27" s="307"/>
      <c r="C27" s="307"/>
      <c r="D27" s="307"/>
      <c r="E27" s="307"/>
      <c r="F27" s="307"/>
      <c r="G27" s="307"/>
      <c r="H27" s="307"/>
    </row>
    <row r="28" spans="1:11" s="138" customFormat="1" ht="12">
      <c r="A28" s="208" t="s">
        <v>117</v>
      </c>
      <c r="B28" s="307">
        <v>-34</v>
      </c>
      <c r="C28" s="307">
        <v>-6</v>
      </c>
      <c r="D28" s="307">
        <v>-6</v>
      </c>
      <c r="E28" s="307">
        <v>0</v>
      </c>
      <c r="F28" s="307">
        <v>-8</v>
      </c>
      <c r="G28" s="307">
        <v>0</v>
      </c>
      <c r="H28" s="307">
        <f>SUM(B28:G28)</f>
        <v>-54</v>
      </c>
    </row>
    <row r="29" spans="1:11" s="138" customFormat="1" ht="12">
      <c r="A29" s="208" t="s">
        <v>121</v>
      </c>
      <c r="B29" s="304">
        <v>-26</v>
      </c>
      <c r="C29" s="304">
        <v>-3</v>
      </c>
      <c r="D29" s="304">
        <v>0</v>
      </c>
      <c r="E29" s="304">
        <v>0</v>
      </c>
      <c r="F29" s="304">
        <v>-1</v>
      </c>
      <c r="G29" s="304">
        <v>0</v>
      </c>
      <c r="H29" s="304">
        <f>SUM(B29:G29)</f>
        <v>-30</v>
      </c>
    </row>
    <row r="30" spans="1:11" s="146" customFormat="1" thickBot="1">
      <c r="A30" s="298"/>
      <c r="B30" s="145">
        <f t="shared" ref="B30:G30" si="7">SUM(B28:B29)</f>
        <v>-60</v>
      </c>
      <c r="C30" s="145">
        <f t="shared" si="7"/>
        <v>-9</v>
      </c>
      <c r="D30" s="145">
        <f t="shared" si="7"/>
        <v>-6</v>
      </c>
      <c r="E30" s="145">
        <f t="shared" si="7"/>
        <v>0</v>
      </c>
      <c r="F30" s="145">
        <f t="shared" si="7"/>
        <v>-9</v>
      </c>
      <c r="G30" s="145">
        <f t="shared" si="7"/>
        <v>0</v>
      </c>
      <c r="H30" s="145">
        <f>SUM(B30:G30)</f>
        <v>-84</v>
      </c>
      <c r="K30" s="138"/>
    </row>
    <row r="31" spans="1:11" s="138" customFormat="1" ht="12">
      <c r="B31" s="149"/>
      <c r="C31" s="149"/>
      <c r="D31" s="149"/>
      <c r="E31" s="149"/>
      <c r="F31" s="149"/>
      <c r="G31" s="149"/>
      <c r="H31" s="149"/>
    </row>
    <row r="32" spans="1:11" s="138" customFormat="1" ht="12" customHeight="1">
      <c r="A32" s="150" t="s">
        <v>42</v>
      </c>
      <c r="B32" s="149"/>
      <c r="C32" s="149"/>
      <c r="D32" s="149"/>
      <c r="E32" s="149"/>
      <c r="F32" s="149"/>
      <c r="G32" s="149"/>
      <c r="H32" s="149"/>
    </row>
    <row r="33" spans="1:8" s="138" customFormat="1" ht="12" customHeight="1">
      <c r="A33" s="137"/>
      <c r="B33" s="239"/>
      <c r="C33" s="239"/>
      <c r="D33" s="239"/>
      <c r="E33" s="240" t="s">
        <v>114</v>
      </c>
      <c r="F33" s="239"/>
      <c r="G33" s="239"/>
      <c r="H33" s="239"/>
    </row>
    <row r="34" spans="1:8" s="138" customFormat="1" ht="12" customHeight="1">
      <c r="A34" s="230"/>
      <c r="B34" s="139" t="s">
        <v>8</v>
      </c>
      <c r="C34" s="139"/>
      <c r="D34" s="139" t="s">
        <v>13</v>
      </c>
      <c r="E34" s="139"/>
      <c r="F34" s="139"/>
      <c r="G34" s="139"/>
      <c r="H34" s="139"/>
    </row>
    <row r="35" spans="1:8" s="138" customFormat="1" ht="12" customHeight="1">
      <c r="A35" s="230"/>
      <c r="B35" s="140" t="s">
        <v>9</v>
      </c>
      <c r="C35" s="140"/>
      <c r="D35" s="140" t="s">
        <v>9</v>
      </c>
      <c r="E35" s="140" t="s">
        <v>13</v>
      </c>
      <c r="F35" s="140"/>
      <c r="G35" s="140" t="s">
        <v>17</v>
      </c>
      <c r="H35" s="140"/>
    </row>
    <row r="36" spans="1:8" s="138" customFormat="1" ht="12" customHeight="1">
      <c r="A36" s="137"/>
      <c r="B36" s="140" t="s">
        <v>10</v>
      </c>
      <c r="C36" s="140" t="s">
        <v>12</v>
      </c>
      <c r="D36" s="140" t="s">
        <v>14</v>
      </c>
      <c r="E36" s="140" t="s">
        <v>45</v>
      </c>
      <c r="F36" s="140"/>
      <c r="G36" s="140" t="s">
        <v>18</v>
      </c>
      <c r="H36" s="140"/>
    </row>
    <row r="37" spans="1:8" s="138" customFormat="1" ht="12" customHeight="1">
      <c r="A37" s="137"/>
      <c r="B37" s="140" t="s">
        <v>11</v>
      </c>
      <c r="C37" s="140" t="s">
        <v>9</v>
      </c>
      <c r="D37" s="140" t="s">
        <v>15</v>
      </c>
      <c r="E37" s="140" t="s">
        <v>9</v>
      </c>
      <c r="F37" s="140" t="s">
        <v>16</v>
      </c>
      <c r="G37" s="140" t="s">
        <v>19</v>
      </c>
      <c r="H37" s="140" t="s">
        <v>20</v>
      </c>
    </row>
    <row r="38" spans="1:8" s="138" customFormat="1" ht="12" customHeight="1">
      <c r="A38" s="137"/>
      <c r="B38" s="140" t="s">
        <v>92</v>
      </c>
      <c r="C38" s="140" t="s">
        <v>92</v>
      </c>
      <c r="D38" s="140" t="s">
        <v>92</v>
      </c>
      <c r="E38" s="140" t="s">
        <v>92</v>
      </c>
      <c r="F38" s="140" t="s">
        <v>92</v>
      </c>
      <c r="G38" s="140" t="s">
        <v>92</v>
      </c>
      <c r="H38" s="140" t="s">
        <v>92</v>
      </c>
    </row>
    <row r="39" spans="1:8" s="138" customFormat="1" ht="12">
      <c r="A39" s="137" t="s">
        <v>43</v>
      </c>
      <c r="B39" s="42">
        <v>6016</v>
      </c>
      <c r="C39" s="42">
        <v>6945</v>
      </c>
      <c r="D39" s="42">
        <v>4643</v>
      </c>
      <c r="E39" s="42">
        <v>43</v>
      </c>
      <c r="F39" s="42">
        <v>0</v>
      </c>
      <c r="G39" s="42">
        <v>0</v>
      </c>
      <c r="H39" s="42">
        <f t="shared" ref="H39:H40" si="8">SUM(B39:G39)</f>
        <v>17647</v>
      </c>
    </row>
    <row r="40" spans="1:8" s="138" customFormat="1" ht="12">
      <c r="A40" s="137" t="s">
        <v>55</v>
      </c>
      <c r="B40" s="42">
        <v>11973</v>
      </c>
      <c r="C40" s="42">
        <v>6527</v>
      </c>
      <c r="D40" s="42">
        <v>3845</v>
      </c>
      <c r="E40" s="42">
        <v>105</v>
      </c>
      <c r="F40" s="42">
        <v>1</v>
      </c>
      <c r="G40" s="42">
        <v>0</v>
      </c>
      <c r="H40" s="42">
        <f t="shared" si="8"/>
        <v>22451</v>
      </c>
    </row>
    <row r="41" spans="1:8" s="138" customFormat="1" ht="12"/>
    <row r="42" spans="1:8" s="138" customFormat="1" ht="12">
      <c r="A42" s="64" t="s">
        <v>44</v>
      </c>
      <c r="B42" s="89"/>
      <c r="C42" s="89"/>
      <c r="D42" s="89"/>
      <c r="E42" s="89"/>
      <c r="F42" s="89"/>
      <c r="G42" s="89"/>
      <c r="H42" s="89"/>
    </row>
    <row r="43" spans="1:8" s="138" customFormat="1" ht="12"/>
    <row r="44" spans="1:8" s="138" customFormat="1" ht="12"/>
    <row r="45" spans="1:8" s="138" customFormat="1" ht="12"/>
    <row r="46" spans="1:8" s="138" customFormat="1" ht="12"/>
    <row r="47" spans="1:8" s="138" customFormat="1" ht="12"/>
    <row r="48" spans="1:8" s="138" customFormat="1" ht="12"/>
    <row r="49" s="138" customFormat="1" ht="12"/>
    <row r="50" s="138" customFormat="1" ht="12"/>
    <row r="51" s="138" customFormat="1" ht="12"/>
    <row r="52" s="138" customFormat="1" ht="12"/>
    <row r="53" s="138" customFormat="1" ht="12"/>
    <row r="54" s="138" customFormat="1" ht="12"/>
    <row r="55" s="138" customFormat="1" ht="12"/>
    <row r="56" s="138" customFormat="1" ht="12"/>
    <row r="57" s="138" customFormat="1" ht="12"/>
    <row r="58" s="138" customFormat="1" ht="12"/>
    <row r="59" s="138" customFormat="1" ht="12"/>
    <row r="60" s="138" customFormat="1" ht="12"/>
    <row r="61" s="138" customFormat="1" ht="12"/>
    <row r="62" s="138" customFormat="1" ht="12"/>
    <row r="63" s="138" customFormat="1" ht="12"/>
    <row r="64" s="138" customFormat="1" ht="12"/>
    <row r="65" s="138" customFormat="1" ht="12"/>
    <row r="66" s="138" customFormat="1" ht="12"/>
    <row r="67" s="138" customFormat="1" ht="12"/>
    <row r="68" s="138" customFormat="1" ht="12"/>
    <row r="69" s="138" customFormat="1" ht="12"/>
    <row r="70" s="138" customFormat="1" ht="12"/>
    <row r="71" s="138" customFormat="1" ht="12"/>
    <row r="72" s="138" customFormat="1" ht="12"/>
    <row r="73" s="138" customFormat="1" ht="12"/>
    <row r="74" s="138" customFormat="1" ht="12"/>
    <row r="75" s="138" customFormat="1" ht="12"/>
    <row r="76" s="138" customFormat="1" ht="12"/>
    <row r="77" s="138" customFormat="1" ht="12"/>
    <row r="78" s="138" customFormat="1" ht="12"/>
    <row r="79" s="138" customFormat="1" ht="12"/>
    <row r="80" s="138" customFormat="1" ht="12"/>
    <row r="81" s="138" customFormat="1" ht="12"/>
    <row r="82" s="138" customFormat="1" ht="12"/>
    <row r="83" s="138" customFormat="1" ht="12"/>
    <row r="84" s="138" customFormat="1" ht="12"/>
    <row r="85" s="138" customFormat="1" ht="12"/>
    <row r="86" s="138" customFormat="1" ht="12"/>
  </sheetData>
  <customSheetViews>
    <customSheetView guid="{7D38380E-1C45-414D-9448-E7733E7457CC}" scale="110" showPageBreaks="1">
      <pane xSplit="1" ySplit="9" topLeftCell="B10" activePane="bottomRight" state="frozen"/>
      <selection pane="bottomRight" activeCell="A62" sqref="A62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10">
      <pane xSplit="1" ySplit="9" topLeftCell="B64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>
      <pane xSplit="1" ySplit="8" topLeftCell="B9" activePane="bottomRight" state="frozen"/>
      <selection pane="bottomRight" activeCell="BR30" sqref="B30:BR3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pane xSplit="1" ySplit="2" topLeftCell="AU3" activePane="bottomRight" state="frozen"/>
      <selection pane="bottomRight" activeCell="BD20" sqref="BD2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>
      <pane xSplit="1" ySplit="2" topLeftCell="B3" activePane="bottomRight" state="frozen"/>
      <selection pane="bottomRight" activeCell="A9" sqref="A9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5"/>
      <headerFooter>
        <evenFooter>&amp;LRESTRICTED</evenFooter>
        <firstFooter>&amp;LRESTRICTED</firstFooter>
      </headerFooter>
    </customSheetView>
    <customSheetView guid="{6A6962C3-E482-4427-A8C8-08CAA95BA31A}" showPageBreaks="1">
      <pane xSplit="1" ySplit="2" topLeftCell="L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65" fitToWidth="5" orientation="portrait" r:id="rId7"/>
  <headerFooter>
    <oddFooter>&amp;C11</oddFooter>
    <evenFooter>&amp;LPUBLIC</evenFooter>
    <firstFooter>&amp;LPUBLIC</firstFooter>
  </headerFooter>
  <colBreaks count="10" manualBreakCount="10">
    <brk id="23" max="1048575" man="1"/>
    <brk id="37" max="1048575" man="1"/>
    <brk id="51" max="1048575" man="1"/>
    <brk id="65" max="1048575" man="1"/>
    <brk id="79" max="1048575" man="1"/>
    <brk id="93" max="1048575" man="1"/>
    <brk id="107" max="1048575" man="1"/>
    <brk id="121" max="1048575" man="1"/>
    <brk id="135" max="1048575" man="1"/>
    <brk id="14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90"/>
  <sheetViews>
    <sheetView zoomScaleNormal="100" zoomScaleSheetLayoutView="115" workbookViewId="0">
      <selection activeCell="C16" sqref="C16"/>
    </sheetView>
  </sheetViews>
  <sheetFormatPr defaultRowHeight="12.75"/>
  <cols>
    <col min="1" max="1" width="50.7109375" style="5" customWidth="1"/>
    <col min="2" max="2" width="11.5703125" style="5" bestFit="1" customWidth="1"/>
    <col min="3" max="8" width="11.5703125" style="5" customWidth="1"/>
    <col min="9" max="9" width="9.140625" style="5"/>
    <col min="10" max="15" width="9.140625" style="5" customWidth="1"/>
    <col min="16" max="16384" width="9.140625" style="5"/>
  </cols>
  <sheetData>
    <row r="1" spans="1:15" ht="14.25">
      <c r="A1" s="135" t="s">
        <v>50</v>
      </c>
      <c r="B1" s="2"/>
      <c r="C1" s="2"/>
      <c r="D1" s="2"/>
      <c r="E1" s="2"/>
      <c r="F1" s="2"/>
      <c r="G1" s="2"/>
      <c r="H1" s="2"/>
    </row>
    <row r="2" spans="1:15">
      <c r="A2" s="136" t="s">
        <v>56</v>
      </c>
      <c r="B2" s="3"/>
      <c r="C2" s="3"/>
      <c r="D2" s="3"/>
      <c r="E2" s="3"/>
      <c r="F2" s="3"/>
      <c r="G2" s="3"/>
      <c r="H2" s="3"/>
    </row>
    <row r="3" spans="1:15" s="138" customFormat="1" ht="12" customHeight="1">
      <c r="A3" s="137"/>
      <c r="B3" s="237"/>
      <c r="C3" s="237"/>
      <c r="D3" s="237"/>
      <c r="E3" s="238" t="s">
        <v>113</v>
      </c>
      <c r="F3" s="237"/>
      <c r="G3" s="237"/>
      <c r="H3" s="237"/>
      <c r="J3" s="5"/>
    </row>
    <row r="4" spans="1:15" s="138" customFormat="1" ht="12" customHeight="1">
      <c r="A4" s="230"/>
      <c r="B4" s="139" t="s">
        <v>8</v>
      </c>
      <c r="C4" s="139"/>
      <c r="D4" s="139" t="s">
        <v>13</v>
      </c>
      <c r="E4" s="139"/>
      <c r="F4" s="139"/>
      <c r="G4" s="139"/>
      <c r="H4" s="139"/>
      <c r="J4" s="5"/>
    </row>
    <row r="5" spans="1:15" s="138" customFormat="1" ht="12" customHeight="1">
      <c r="A5" s="230"/>
      <c r="B5" s="140" t="s">
        <v>9</v>
      </c>
      <c r="C5" s="140"/>
      <c r="D5" s="140" t="s">
        <v>9</v>
      </c>
      <c r="E5" s="140" t="s">
        <v>13</v>
      </c>
      <c r="F5" s="140"/>
      <c r="G5" s="140" t="s">
        <v>17</v>
      </c>
      <c r="H5" s="140"/>
      <c r="J5" s="5"/>
    </row>
    <row r="6" spans="1:15" s="138" customFormat="1" ht="12" customHeight="1">
      <c r="A6" s="137"/>
      <c r="B6" s="140" t="s">
        <v>10</v>
      </c>
      <c r="C6" s="140" t="s">
        <v>12</v>
      </c>
      <c r="D6" s="140" t="s">
        <v>14</v>
      </c>
      <c r="E6" s="140" t="s">
        <v>45</v>
      </c>
      <c r="F6" s="140"/>
      <c r="G6" s="140" t="s">
        <v>18</v>
      </c>
      <c r="H6" s="140"/>
      <c r="J6" s="5"/>
    </row>
    <row r="7" spans="1:15" s="138" customFormat="1" ht="12" customHeight="1">
      <c r="A7" s="137"/>
      <c r="B7" s="140" t="s">
        <v>11</v>
      </c>
      <c r="C7" s="140" t="s">
        <v>9</v>
      </c>
      <c r="D7" s="140" t="s">
        <v>15</v>
      </c>
      <c r="E7" s="140" t="s">
        <v>9</v>
      </c>
      <c r="F7" s="140" t="s">
        <v>16</v>
      </c>
      <c r="G7" s="140" t="s">
        <v>19</v>
      </c>
      <c r="H7" s="140" t="s">
        <v>20</v>
      </c>
      <c r="J7" s="5"/>
    </row>
    <row r="8" spans="1:15" s="138" customFormat="1" ht="12" customHeight="1">
      <c r="A8" s="137"/>
      <c r="B8" s="140" t="s">
        <v>92</v>
      </c>
      <c r="C8" s="140" t="s">
        <v>92</v>
      </c>
      <c r="D8" s="140" t="s">
        <v>92</v>
      </c>
      <c r="E8" s="140" t="s">
        <v>92</v>
      </c>
      <c r="F8" s="140" t="s">
        <v>92</v>
      </c>
      <c r="G8" s="140" t="s">
        <v>92</v>
      </c>
      <c r="H8" s="140" t="s">
        <v>92</v>
      </c>
      <c r="J8" s="5"/>
    </row>
    <row r="9" spans="1:15" s="138" customFormat="1" ht="12" customHeight="1">
      <c r="A9" s="41" t="s">
        <v>74</v>
      </c>
      <c r="B9" s="42">
        <v>903</v>
      </c>
      <c r="C9" s="42">
        <v>542</v>
      </c>
      <c r="D9" s="42">
        <v>332</v>
      </c>
      <c r="E9" s="42">
        <v>26</v>
      </c>
      <c r="F9" s="42">
        <v>-57</v>
      </c>
      <c r="G9" s="42">
        <v>-34</v>
      </c>
      <c r="H9" s="42">
        <f t="shared" ref="H9:H19" si="0">SUM(B9:G9)</f>
        <v>1712</v>
      </c>
      <c r="J9" s="5"/>
    </row>
    <row r="10" spans="1:15" s="138" customFormat="1" ht="12" customHeight="1">
      <c r="A10" s="41" t="s">
        <v>75</v>
      </c>
      <c r="B10" s="42">
        <v>549</v>
      </c>
      <c r="C10" s="42">
        <v>241</v>
      </c>
      <c r="D10" s="42">
        <v>134</v>
      </c>
      <c r="E10" s="42">
        <v>53</v>
      </c>
      <c r="F10" s="42">
        <v>7</v>
      </c>
      <c r="G10" s="42">
        <v>0</v>
      </c>
      <c r="H10" s="42">
        <f t="shared" si="0"/>
        <v>984</v>
      </c>
      <c r="J10" s="5"/>
    </row>
    <row r="11" spans="1:15" s="138" customFormat="1" ht="12" customHeight="1">
      <c r="A11" s="41" t="s">
        <v>76</v>
      </c>
      <c r="B11" s="42">
        <v>4</v>
      </c>
      <c r="C11" s="42">
        <v>9</v>
      </c>
      <c r="D11" s="42">
        <v>319</v>
      </c>
      <c r="E11" s="42">
        <v>19</v>
      </c>
      <c r="F11" s="42">
        <v>-10</v>
      </c>
      <c r="G11" s="42">
        <v>34</v>
      </c>
      <c r="H11" s="42">
        <f t="shared" si="0"/>
        <v>375</v>
      </c>
      <c r="J11" s="5"/>
    </row>
    <row r="12" spans="1:15" s="138" customFormat="1" ht="12" customHeight="1">
      <c r="A12" s="41" t="s">
        <v>77</v>
      </c>
      <c r="B12" s="43">
        <v>-46</v>
      </c>
      <c r="C12" s="43">
        <v>33</v>
      </c>
      <c r="D12" s="43">
        <v>51</v>
      </c>
      <c r="E12" s="43">
        <v>-4</v>
      </c>
      <c r="F12" s="43">
        <v>231</v>
      </c>
      <c r="G12" s="43">
        <v>-58</v>
      </c>
      <c r="H12" s="43">
        <f t="shared" si="0"/>
        <v>207</v>
      </c>
      <c r="J12" s="5"/>
    </row>
    <row r="13" spans="1:15" s="138" customFormat="1" ht="24" customHeight="1">
      <c r="A13" s="47" t="s">
        <v>78</v>
      </c>
      <c r="B13" s="42">
        <f t="shared" ref="B13:G13" si="1">SUM(B9:B12)</f>
        <v>1410</v>
      </c>
      <c r="C13" s="42">
        <f t="shared" si="1"/>
        <v>825</v>
      </c>
      <c r="D13" s="42">
        <f t="shared" si="1"/>
        <v>836</v>
      </c>
      <c r="E13" s="42">
        <f t="shared" si="1"/>
        <v>94</v>
      </c>
      <c r="F13" s="42">
        <f t="shared" si="1"/>
        <v>171</v>
      </c>
      <c r="G13" s="42">
        <f t="shared" si="1"/>
        <v>-58</v>
      </c>
      <c r="H13" s="42">
        <f t="shared" si="0"/>
        <v>3278</v>
      </c>
      <c r="J13" s="5"/>
      <c r="K13" s="256"/>
      <c r="N13" s="256"/>
      <c r="O13" s="256"/>
    </row>
    <row r="14" spans="1:15" s="138" customFormat="1" ht="24">
      <c r="A14" s="224" t="s">
        <v>123</v>
      </c>
      <c r="B14" s="304">
        <v>-45</v>
      </c>
      <c r="C14" s="304">
        <v>-11</v>
      </c>
      <c r="D14" s="304">
        <v>-7</v>
      </c>
      <c r="E14" s="304">
        <v>2</v>
      </c>
      <c r="F14" s="304">
        <v>-1</v>
      </c>
      <c r="G14" s="304">
        <v>0</v>
      </c>
      <c r="H14" s="304">
        <f t="shared" si="0"/>
        <v>-62</v>
      </c>
      <c r="J14" s="5"/>
      <c r="K14" s="256"/>
      <c r="N14" s="256"/>
      <c r="O14" s="256"/>
    </row>
    <row r="15" spans="1:15" s="138" customFormat="1" ht="12" customHeight="1">
      <c r="A15" s="50" t="s">
        <v>80</v>
      </c>
      <c r="B15" s="42">
        <f t="shared" ref="B15:G15" si="2">B13+B14</f>
        <v>1365</v>
      </c>
      <c r="C15" s="42">
        <f t="shared" si="2"/>
        <v>814</v>
      </c>
      <c r="D15" s="42">
        <f t="shared" si="2"/>
        <v>829</v>
      </c>
      <c r="E15" s="42">
        <f t="shared" si="2"/>
        <v>96</v>
      </c>
      <c r="F15" s="42">
        <f t="shared" si="2"/>
        <v>170</v>
      </c>
      <c r="G15" s="42">
        <f t="shared" si="2"/>
        <v>-58</v>
      </c>
      <c r="H15" s="42">
        <f t="shared" si="0"/>
        <v>3216</v>
      </c>
      <c r="J15" s="5"/>
      <c r="K15" s="256"/>
      <c r="N15" s="256"/>
    </row>
    <row r="16" spans="1:15" s="138" customFormat="1" ht="12" customHeight="1">
      <c r="A16" s="41" t="s">
        <v>1</v>
      </c>
      <c r="B16" s="304">
        <v>-610</v>
      </c>
      <c r="C16" s="304">
        <v>-233</v>
      </c>
      <c r="D16" s="304">
        <v>-358</v>
      </c>
      <c r="E16" s="304">
        <v>-58</v>
      </c>
      <c r="F16" s="304">
        <v>-204</v>
      </c>
      <c r="G16" s="304">
        <v>58</v>
      </c>
      <c r="H16" s="304">
        <f t="shared" si="0"/>
        <v>-1405</v>
      </c>
      <c r="J16" s="5"/>
      <c r="K16" s="256"/>
      <c r="N16" s="256"/>
      <c r="O16" s="256"/>
    </row>
    <row r="17" spans="1:15" s="138" customFormat="1" ht="12" customHeight="1">
      <c r="A17" s="50" t="s">
        <v>126</v>
      </c>
      <c r="B17" s="42">
        <f t="shared" ref="B17:G17" si="3">B15+B16</f>
        <v>755</v>
      </c>
      <c r="C17" s="42">
        <f t="shared" si="3"/>
        <v>581</v>
      </c>
      <c r="D17" s="42">
        <f t="shared" si="3"/>
        <v>471</v>
      </c>
      <c r="E17" s="42">
        <f t="shared" si="3"/>
        <v>38</v>
      </c>
      <c r="F17" s="42">
        <f t="shared" si="3"/>
        <v>-34</v>
      </c>
      <c r="G17" s="42">
        <f t="shared" si="3"/>
        <v>0</v>
      </c>
      <c r="H17" s="42">
        <f t="shared" si="0"/>
        <v>1811</v>
      </c>
      <c r="J17" s="5"/>
    </row>
    <row r="18" spans="1:15" s="138" customFormat="1" ht="12" customHeight="1">
      <c r="A18" s="41" t="s">
        <v>82</v>
      </c>
      <c r="B18" s="305">
        <v>6</v>
      </c>
      <c r="C18" s="305">
        <v>0</v>
      </c>
      <c r="D18" s="305">
        <v>0</v>
      </c>
      <c r="E18" s="305">
        <v>0</v>
      </c>
      <c r="F18" s="305">
        <v>0</v>
      </c>
      <c r="G18" s="305">
        <v>0</v>
      </c>
      <c r="H18" s="305">
        <f t="shared" si="0"/>
        <v>6</v>
      </c>
      <c r="J18" s="5"/>
      <c r="K18" s="256"/>
      <c r="N18" s="256"/>
      <c r="O18" s="256"/>
    </row>
    <row r="19" spans="1:15" s="138" customFormat="1" ht="12" customHeight="1" thickBot="1">
      <c r="A19" s="50" t="s">
        <v>127</v>
      </c>
      <c r="B19" s="251">
        <f t="shared" ref="B19:G19" si="4">B17+B18</f>
        <v>761</v>
      </c>
      <c r="C19" s="251">
        <f t="shared" si="4"/>
        <v>581</v>
      </c>
      <c r="D19" s="251">
        <f t="shared" si="4"/>
        <v>471</v>
      </c>
      <c r="E19" s="251">
        <f t="shared" si="4"/>
        <v>38</v>
      </c>
      <c r="F19" s="251">
        <f t="shared" si="4"/>
        <v>-34</v>
      </c>
      <c r="G19" s="251">
        <f t="shared" si="4"/>
        <v>0</v>
      </c>
      <c r="H19" s="251">
        <f t="shared" si="0"/>
        <v>1817</v>
      </c>
      <c r="J19" s="5"/>
      <c r="K19" s="256"/>
      <c r="N19" s="256"/>
      <c r="O19" s="256"/>
    </row>
    <row r="20" spans="1:15" s="138" customFormat="1" ht="12" customHeight="1">
      <c r="A20" s="137"/>
      <c r="B20" s="144"/>
      <c r="C20" s="144"/>
      <c r="D20" s="144"/>
      <c r="E20" s="144"/>
      <c r="F20" s="144"/>
      <c r="G20" s="144"/>
      <c r="H20" s="144"/>
      <c r="J20" s="5"/>
    </row>
    <row r="21" spans="1:15" s="138" customFormat="1" ht="12" customHeight="1">
      <c r="A21" s="142" t="s">
        <v>6</v>
      </c>
      <c r="B21" s="144"/>
      <c r="C21" s="144"/>
      <c r="D21" s="144"/>
      <c r="E21" s="144"/>
      <c r="F21" s="144"/>
      <c r="G21" s="144"/>
      <c r="H21" s="144"/>
      <c r="J21" s="5"/>
    </row>
    <row r="22" spans="1:15" s="138" customFormat="1" ht="12" customHeight="1">
      <c r="A22" s="142" t="s">
        <v>89</v>
      </c>
      <c r="B22" s="144"/>
      <c r="C22" s="144"/>
      <c r="D22" s="144"/>
      <c r="E22" s="144"/>
      <c r="F22" s="144"/>
      <c r="G22" s="144"/>
      <c r="H22" s="144"/>
      <c r="J22" s="5"/>
    </row>
    <row r="23" spans="1:15" s="138" customFormat="1" ht="12" customHeight="1">
      <c r="A23" s="206" t="s">
        <v>64</v>
      </c>
      <c r="B23" s="144">
        <v>0</v>
      </c>
      <c r="C23" s="144">
        <v>0</v>
      </c>
      <c r="D23" s="144">
        <v>13</v>
      </c>
      <c r="E23" s="144">
        <v>0</v>
      </c>
      <c r="F23" s="144">
        <v>0</v>
      </c>
      <c r="G23" s="144">
        <v>0</v>
      </c>
      <c r="H23" s="144">
        <f t="shared" ref="H23:H26" si="5">SUM(B23:G23)</f>
        <v>13</v>
      </c>
      <c r="J23" s="5"/>
      <c r="K23" s="256"/>
    </row>
    <row r="24" spans="1:15" s="138" customFormat="1" ht="12" customHeight="1">
      <c r="A24" s="206" t="s">
        <v>90</v>
      </c>
      <c r="B24" s="307">
        <v>0</v>
      </c>
      <c r="C24" s="307">
        <v>0</v>
      </c>
      <c r="D24" s="307">
        <v>1.5</v>
      </c>
      <c r="E24" s="307">
        <v>0</v>
      </c>
      <c r="F24" s="307">
        <v>0</v>
      </c>
      <c r="G24" s="307">
        <v>0</v>
      </c>
      <c r="H24" s="307">
        <f t="shared" si="5"/>
        <v>1.5</v>
      </c>
      <c r="J24" s="5"/>
      <c r="K24" s="256"/>
    </row>
    <row r="25" spans="1:15" s="138" customFormat="1" ht="12" customHeight="1">
      <c r="A25" s="230" t="s">
        <v>46</v>
      </c>
      <c r="B25" s="304">
        <v>0</v>
      </c>
      <c r="C25" s="304">
        <v>0</v>
      </c>
      <c r="D25" s="304">
        <v>0</v>
      </c>
      <c r="E25" s="304">
        <v>0</v>
      </c>
      <c r="F25" s="304">
        <v>2</v>
      </c>
      <c r="G25" s="304">
        <v>0</v>
      </c>
      <c r="H25" s="304">
        <f t="shared" ref="H25" si="6">SUM(B25:G25)</f>
        <v>2</v>
      </c>
      <c r="J25" s="5"/>
      <c r="K25" s="256"/>
    </row>
    <row r="26" spans="1:15" s="138" customFormat="1" ht="12" customHeight="1" thickBot="1">
      <c r="B26" s="145">
        <f t="shared" ref="B26:G26" si="7">SUM(B23:B25)</f>
        <v>0</v>
      </c>
      <c r="C26" s="145">
        <f t="shared" si="7"/>
        <v>0</v>
      </c>
      <c r="D26" s="145">
        <f t="shared" si="7"/>
        <v>14.5</v>
      </c>
      <c r="E26" s="145">
        <f t="shared" si="7"/>
        <v>0</v>
      </c>
      <c r="F26" s="145">
        <f t="shared" si="7"/>
        <v>2</v>
      </c>
      <c r="G26" s="145">
        <f t="shared" si="7"/>
        <v>0</v>
      </c>
      <c r="H26" s="145">
        <f t="shared" si="5"/>
        <v>16.5</v>
      </c>
      <c r="J26" s="5"/>
      <c r="K26" s="256"/>
    </row>
    <row r="27" spans="1:15" s="138" customFormat="1">
      <c r="B27" s="144"/>
      <c r="C27" s="144"/>
      <c r="D27" s="144"/>
      <c r="E27" s="144"/>
      <c r="F27" s="144"/>
      <c r="G27" s="144"/>
      <c r="H27" s="144"/>
      <c r="J27" s="5"/>
      <c r="K27" s="256"/>
    </row>
    <row r="28" spans="1:15" s="138" customFormat="1">
      <c r="A28" s="142" t="s">
        <v>7</v>
      </c>
      <c r="B28" s="144"/>
      <c r="C28" s="144"/>
      <c r="D28" s="144"/>
      <c r="E28" s="144"/>
      <c r="F28" s="144"/>
      <c r="G28" s="144"/>
      <c r="H28" s="144"/>
      <c r="J28" s="5"/>
      <c r="K28" s="256"/>
    </row>
    <row r="29" spans="1:15" s="138" customFormat="1">
      <c r="A29" s="142" t="s">
        <v>89</v>
      </c>
      <c r="B29" s="144"/>
      <c r="C29" s="144"/>
      <c r="D29" s="144"/>
      <c r="E29" s="144"/>
      <c r="F29" s="144"/>
      <c r="G29" s="144"/>
      <c r="H29" s="144"/>
      <c r="J29" s="5"/>
      <c r="K29" s="256"/>
    </row>
    <row r="30" spans="1:15" s="138" customFormat="1">
      <c r="A30" s="208" t="s">
        <v>119</v>
      </c>
      <c r="B30" s="304">
        <v>0</v>
      </c>
      <c r="C30" s="304">
        <v>0</v>
      </c>
      <c r="D30" s="304">
        <v>-1.5234953925565602</v>
      </c>
      <c r="E30" s="304">
        <v>0</v>
      </c>
      <c r="F30" s="304">
        <v>-2.2904283275109303</v>
      </c>
      <c r="G30" s="304">
        <v>0</v>
      </c>
      <c r="H30" s="304">
        <f t="shared" ref="H30" si="8">SUM(B30:G30)</f>
        <v>-3.8139237200674905</v>
      </c>
      <c r="J30" s="5"/>
      <c r="K30" s="256"/>
    </row>
    <row r="31" spans="1:15" s="146" customFormat="1" ht="13.5" thickBot="1">
      <c r="B31" s="145">
        <f t="shared" ref="B31:G31" si="9">SUM(B30:B30)</f>
        <v>0</v>
      </c>
      <c r="C31" s="145">
        <f t="shared" si="9"/>
        <v>0</v>
      </c>
      <c r="D31" s="145">
        <f t="shared" si="9"/>
        <v>-1.5234953925565602</v>
      </c>
      <c r="E31" s="145">
        <f t="shared" si="9"/>
        <v>0</v>
      </c>
      <c r="F31" s="145">
        <f t="shared" si="9"/>
        <v>-2.2904283275109303</v>
      </c>
      <c r="G31" s="145">
        <f t="shared" si="9"/>
        <v>0</v>
      </c>
      <c r="H31" s="145">
        <f t="shared" ref="H31" si="10">SUM(B31:G31)</f>
        <v>-3.8139237200674905</v>
      </c>
      <c r="J31" s="5"/>
    </row>
    <row r="32" spans="1:15" s="148" customFormat="1">
      <c r="A32" s="147"/>
      <c r="B32" s="147"/>
      <c r="C32" s="147"/>
      <c r="D32" s="147"/>
      <c r="E32" s="147"/>
      <c r="F32" s="147"/>
      <c r="G32" s="147"/>
      <c r="H32" s="147"/>
      <c r="J32" s="5"/>
    </row>
    <row r="33" spans="1:10" s="138" customFormat="1">
      <c r="A33" s="150" t="s">
        <v>42</v>
      </c>
      <c r="B33" s="149"/>
      <c r="C33" s="149"/>
      <c r="D33" s="149"/>
      <c r="E33" s="149"/>
      <c r="F33" s="149"/>
      <c r="G33" s="149"/>
      <c r="H33" s="149"/>
      <c r="J33" s="5"/>
    </row>
    <row r="34" spans="1:10" s="138" customFormat="1" ht="12" customHeight="1">
      <c r="A34" s="137"/>
      <c r="B34" s="239"/>
      <c r="C34" s="239"/>
      <c r="D34" s="239"/>
      <c r="E34" s="240" t="s">
        <v>114</v>
      </c>
      <c r="F34" s="239"/>
      <c r="G34" s="239"/>
      <c r="H34" s="239"/>
      <c r="J34" s="5"/>
    </row>
    <row r="35" spans="1:10" s="138" customFormat="1" ht="12" customHeight="1">
      <c r="A35" s="230"/>
      <c r="B35" s="139" t="s">
        <v>8</v>
      </c>
      <c r="C35" s="139"/>
      <c r="D35" s="139" t="s">
        <v>13</v>
      </c>
      <c r="E35" s="139"/>
      <c r="F35" s="139"/>
      <c r="G35" s="139"/>
      <c r="H35" s="139"/>
    </row>
    <row r="36" spans="1:10" s="138" customFormat="1" ht="12" customHeight="1">
      <c r="A36" s="230"/>
      <c r="B36" s="140" t="s">
        <v>9</v>
      </c>
      <c r="C36" s="140"/>
      <c r="D36" s="140" t="s">
        <v>9</v>
      </c>
      <c r="E36" s="140" t="s">
        <v>13</v>
      </c>
      <c r="F36" s="140"/>
      <c r="G36" s="140" t="s">
        <v>17</v>
      </c>
      <c r="H36" s="140"/>
    </row>
    <row r="37" spans="1:10" s="138" customFormat="1" ht="12" customHeight="1">
      <c r="A37" s="137"/>
      <c r="B37" s="140" t="s">
        <v>10</v>
      </c>
      <c r="C37" s="140" t="s">
        <v>12</v>
      </c>
      <c r="D37" s="140" t="s">
        <v>14</v>
      </c>
      <c r="E37" s="140" t="s">
        <v>45</v>
      </c>
      <c r="F37" s="140"/>
      <c r="G37" s="140" t="s">
        <v>18</v>
      </c>
      <c r="H37" s="140"/>
    </row>
    <row r="38" spans="1:10" s="138" customFormat="1" ht="12" customHeight="1">
      <c r="A38" s="137"/>
      <c r="B38" s="140" t="s">
        <v>11</v>
      </c>
      <c r="C38" s="140" t="s">
        <v>9</v>
      </c>
      <c r="D38" s="140" t="s">
        <v>15</v>
      </c>
      <c r="E38" s="140" t="s">
        <v>9</v>
      </c>
      <c r="F38" s="140" t="s">
        <v>16</v>
      </c>
      <c r="G38" s="140" t="s">
        <v>19</v>
      </c>
      <c r="H38" s="140" t="s">
        <v>20</v>
      </c>
    </row>
    <row r="39" spans="1:10" s="138" customFormat="1" ht="12" customHeight="1">
      <c r="A39" s="137"/>
      <c r="B39" s="140" t="s">
        <v>92</v>
      </c>
      <c r="C39" s="140" t="s">
        <v>92</v>
      </c>
      <c r="D39" s="140" t="s">
        <v>92</v>
      </c>
      <c r="E39" s="140" t="s">
        <v>92</v>
      </c>
      <c r="F39" s="140" t="s">
        <v>92</v>
      </c>
      <c r="G39" s="140" t="s">
        <v>92</v>
      </c>
      <c r="H39" s="140" t="s">
        <v>92</v>
      </c>
    </row>
    <row r="40" spans="1:10" s="138" customFormat="1" ht="12">
      <c r="A40" s="138" t="s">
        <v>43</v>
      </c>
      <c r="B40" s="42">
        <v>73862</v>
      </c>
      <c r="C40" s="42">
        <v>81724</v>
      </c>
      <c r="D40" s="42">
        <v>50565</v>
      </c>
      <c r="E40" s="42">
        <v>8587</v>
      </c>
      <c r="F40" s="42">
        <v>1827</v>
      </c>
      <c r="G40" s="42">
        <v>0</v>
      </c>
      <c r="H40" s="42">
        <f t="shared" ref="H40:H41" si="11">SUM(B40:G40)</f>
        <v>216565</v>
      </c>
    </row>
    <row r="41" spans="1:10" s="138" customFormat="1" ht="12">
      <c r="A41" s="138" t="s">
        <v>55</v>
      </c>
      <c r="B41" s="42">
        <v>238983</v>
      </c>
      <c r="C41" s="42">
        <v>115371</v>
      </c>
      <c r="D41" s="42">
        <v>44466</v>
      </c>
      <c r="E41" s="42">
        <v>18269</v>
      </c>
      <c r="F41" s="42">
        <v>272</v>
      </c>
      <c r="G41" s="42">
        <v>0</v>
      </c>
      <c r="H41" s="42">
        <f t="shared" si="11"/>
        <v>417361</v>
      </c>
    </row>
    <row r="42" spans="1:10" s="148" customFormat="1" ht="12">
      <c r="B42" s="138"/>
      <c r="C42" s="138"/>
      <c r="D42" s="138"/>
      <c r="E42" s="138"/>
      <c r="F42" s="138"/>
      <c r="G42" s="138"/>
      <c r="H42" s="138"/>
    </row>
    <row r="43" spans="1:10" s="138" customFormat="1" ht="12">
      <c r="A43" s="64" t="s">
        <v>44</v>
      </c>
      <c r="B43" s="89"/>
      <c r="C43" s="89"/>
      <c r="D43" s="89"/>
      <c r="E43" s="89"/>
      <c r="F43" s="89"/>
      <c r="G43" s="89"/>
      <c r="H43" s="89"/>
    </row>
    <row r="44" spans="1:10" s="138" customFormat="1" ht="12">
      <c r="A44" s="89"/>
    </row>
    <row r="45" spans="1:10" s="138" customFormat="1" ht="12"/>
    <row r="46" spans="1:10" s="138" customFormat="1" ht="12"/>
    <row r="47" spans="1:10" s="138" customFormat="1" ht="12"/>
    <row r="48" spans="1:10" s="138" customFormat="1" ht="12"/>
    <row r="49" s="138" customFormat="1" ht="12"/>
    <row r="50" s="138" customFormat="1" ht="12"/>
    <row r="51" s="138" customFormat="1" ht="12"/>
    <row r="52" s="138" customFormat="1" ht="12"/>
    <row r="53" s="138" customFormat="1" ht="12"/>
    <row r="54" s="138" customFormat="1" ht="12"/>
    <row r="55" s="138" customFormat="1" ht="12"/>
    <row r="56" s="138" customFormat="1" ht="12"/>
    <row r="57" s="138" customFormat="1" ht="12"/>
    <row r="58" s="138" customFormat="1" ht="12"/>
    <row r="59" s="138" customFormat="1" ht="12"/>
    <row r="60" s="138" customFormat="1" ht="12"/>
    <row r="61" s="138" customFormat="1" ht="12"/>
    <row r="62" s="138" customFormat="1" ht="12"/>
    <row r="63" s="138" customFormat="1" ht="12"/>
    <row r="64" s="138" customFormat="1" ht="12"/>
    <row r="65" s="138" customFormat="1" ht="12"/>
    <row r="66" s="138" customFormat="1" ht="12"/>
    <row r="67" s="138" customFormat="1" ht="12"/>
    <row r="68" s="138" customFormat="1" ht="12"/>
    <row r="69" s="138" customFormat="1" ht="12"/>
    <row r="70" s="138" customFormat="1" ht="12"/>
    <row r="71" s="138" customFormat="1" ht="12"/>
    <row r="72" s="138" customFormat="1" ht="12"/>
    <row r="73" s="138" customFormat="1" ht="12"/>
    <row r="74" s="138" customFormat="1" ht="12"/>
    <row r="75" s="138" customFormat="1" ht="12"/>
    <row r="76" s="138" customFormat="1" ht="12"/>
    <row r="77" s="138" customFormat="1" ht="12"/>
    <row r="78" s="138" customFormat="1" ht="12"/>
    <row r="79" s="138" customFormat="1" ht="12"/>
    <row r="80" s="138" customFormat="1" ht="12"/>
    <row r="81" s="138" customFormat="1" ht="12"/>
    <row r="82" s="138" customFormat="1" ht="12"/>
    <row r="83" s="138" customFormat="1" ht="12"/>
    <row r="84" s="138" customFormat="1" ht="12"/>
    <row r="85" s="138" customFormat="1" ht="12"/>
    <row r="86" s="138" customFormat="1" ht="12"/>
    <row r="87" s="138" customFormat="1" ht="12"/>
    <row r="88" s="138" customFormat="1" ht="12"/>
    <row r="89" s="138" customFormat="1" ht="12"/>
    <row r="90" s="138" customFormat="1" ht="12"/>
  </sheetData>
  <customSheetViews>
    <customSheetView guid="{7D38380E-1C45-414D-9448-E7733E7457CC}" scale="110" showPageBreaks="1" printArea="1">
      <pane xSplit="1" ySplit="8" topLeftCell="M36" activePane="bottomRight" state="frozen"/>
      <selection pane="bottomRight" activeCell="B49" sqref="B49:N4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10">
      <pane xSplit="1" ySplit="8" topLeftCell="B16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5D6365A-09F6-4C54-BF18-DD6F56EE25F0}" scale="110" showPageBreaks="1" printArea="1">
      <pane xSplit="1" ySplit="8" topLeftCell="B9" activePane="bottomRight" state="frozen"/>
      <selection pane="bottomRight" activeCell="A12" sqref="A12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6A6962C3-E482-4427-A8C8-08CAA95BA31A}" scale="110" showPageBreaks="1" printArea="1">
      <pane xSplit="1" ySplit="8" topLeftCell="M36" activePane="bottomRight" state="frozen"/>
      <selection pane="bottomRight"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pageMargins left="0.70866141732283472" right="0" top="0.78740157480314965" bottom="0.74803149606299213" header="0.31496062992125984" footer="0.31496062992125984"/>
  <pageSetup paperSize="9" scale="65" orientation="portrait" r:id="rId5"/>
  <headerFooter>
    <oddFooter>&amp;C12</oddFooter>
    <evenFooter>&amp;LPUBLIC</evenFooter>
    <firstFooter>&amp;LPUBLIC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62"/>
  <sheetViews>
    <sheetView zoomScaleNormal="100" zoomScaleSheetLayoutView="110" zoomScalePageLayoutView="40" workbookViewId="0">
      <selection activeCell="C16" sqref="C16"/>
    </sheetView>
  </sheetViews>
  <sheetFormatPr defaultRowHeight="12.75"/>
  <cols>
    <col min="1" max="1" width="50.7109375" style="6" customWidth="1"/>
    <col min="2" max="2" width="11.5703125" style="5" bestFit="1" customWidth="1"/>
    <col min="3" max="8" width="11.5703125" style="5" customWidth="1"/>
    <col min="9" max="9" width="9.140625" style="5"/>
    <col min="10" max="11" width="9.140625" style="5" customWidth="1"/>
    <col min="12" max="16384" width="9.140625" style="5"/>
  </cols>
  <sheetData>
    <row r="1" spans="1:8" ht="14.25">
      <c r="A1" s="266" t="s">
        <v>50</v>
      </c>
      <c r="B1" s="2"/>
      <c r="C1" s="2"/>
      <c r="D1" s="2"/>
      <c r="E1" s="2"/>
      <c r="F1" s="2"/>
      <c r="G1" s="2"/>
      <c r="H1" s="2"/>
    </row>
    <row r="2" spans="1:8">
      <c r="A2" s="267" t="s">
        <v>144</v>
      </c>
      <c r="B2" s="3"/>
      <c r="C2" s="3"/>
      <c r="D2" s="3"/>
      <c r="E2" s="3"/>
      <c r="F2" s="3"/>
      <c r="G2" s="3"/>
      <c r="H2" s="3"/>
    </row>
    <row r="3" spans="1:8" s="138" customFormat="1" ht="12" customHeight="1">
      <c r="A3" s="89"/>
      <c r="B3" s="237"/>
      <c r="C3" s="237"/>
      <c r="D3" s="237"/>
      <c r="E3" s="238" t="s">
        <v>113</v>
      </c>
      <c r="F3" s="237"/>
      <c r="G3" s="237"/>
      <c r="H3" s="237"/>
    </row>
    <row r="4" spans="1:8" s="138" customFormat="1" ht="12" customHeight="1">
      <c r="A4" s="89"/>
      <c r="B4" s="139" t="s">
        <v>8</v>
      </c>
      <c r="C4" s="139"/>
      <c r="D4" s="139" t="s">
        <v>13</v>
      </c>
      <c r="E4" s="139"/>
      <c r="F4" s="139"/>
      <c r="G4" s="139"/>
      <c r="H4" s="139"/>
    </row>
    <row r="5" spans="1:8" s="138" customFormat="1" ht="12" customHeight="1">
      <c r="A5" s="89"/>
      <c r="B5" s="140" t="s">
        <v>9</v>
      </c>
      <c r="C5" s="140"/>
      <c r="D5" s="140" t="s">
        <v>9</v>
      </c>
      <c r="E5" s="140" t="s">
        <v>13</v>
      </c>
      <c r="F5" s="140"/>
      <c r="G5" s="140" t="s">
        <v>17</v>
      </c>
      <c r="H5" s="140"/>
    </row>
    <row r="6" spans="1:8" s="138" customFormat="1" ht="12" customHeight="1">
      <c r="A6" s="89"/>
      <c r="B6" s="140" t="s">
        <v>10</v>
      </c>
      <c r="C6" s="140" t="s">
        <v>12</v>
      </c>
      <c r="D6" s="140" t="s">
        <v>14</v>
      </c>
      <c r="E6" s="140" t="s">
        <v>45</v>
      </c>
      <c r="F6" s="140"/>
      <c r="G6" s="140" t="s">
        <v>18</v>
      </c>
      <c r="H6" s="140"/>
    </row>
    <row r="7" spans="1:8" s="138" customFormat="1" ht="12" customHeight="1">
      <c r="A7" s="89"/>
      <c r="B7" s="140" t="s">
        <v>11</v>
      </c>
      <c r="C7" s="140" t="s">
        <v>9</v>
      </c>
      <c r="D7" s="140" t="s">
        <v>15</v>
      </c>
      <c r="E7" s="140" t="s">
        <v>9</v>
      </c>
      <c r="F7" s="140" t="s">
        <v>16</v>
      </c>
      <c r="G7" s="140" t="s">
        <v>19</v>
      </c>
      <c r="H7" s="140" t="s">
        <v>20</v>
      </c>
    </row>
    <row r="8" spans="1:8" s="138" customFormat="1" ht="12" customHeight="1">
      <c r="A8" s="89"/>
      <c r="B8" s="140" t="s">
        <v>92</v>
      </c>
      <c r="C8" s="140" t="s">
        <v>92</v>
      </c>
      <c r="D8" s="140" t="s">
        <v>92</v>
      </c>
      <c r="E8" s="140" t="s">
        <v>92</v>
      </c>
      <c r="F8" s="140" t="s">
        <v>92</v>
      </c>
      <c r="G8" s="140" t="s">
        <v>92</v>
      </c>
      <c r="H8" s="140" t="s">
        <v>92</v>
      </c>
    </row>
    <row r="9" spans="1:8" s="138" customFormat="1" ht="12" customHeight="1">
      <c r="A9" s="41" t="s">
        <v>74</v>
      </c>
      <c r="B9" s="42">
        <v>991</v>
      </c>
      <c r="C9" s="42">
        <v>677</v>
      </c>
      <c r="D9" s="42">
        <v>282</v>
      </c>
      <c r="E9" s="42">
        <v>65</v>
      </c>
      <c r="F9" s="42">
        <v>-127</v>
      </c>
      <c r="G9" s="42">
        <v>-40</v>
      </c>
      <c r="H9" s="42">
        <f t="shared" ref="H9:H11" si="0">SUM(B9:G9)</f>
        <v>1848</v>
      </c>
    </row>
    <row r="10" spans="1:8" s="138" customFormat="1" ht="12" customHeight="1">
      <c r="A10" s="41" t="s">
        <v>75</v>
      </c>
      <c r="B10" s="42">
        <v>334</v>
      </c>
      <c r="C10" s="42">
        <v>329</v>
      </c>
      <c r="D10" s="42">
        <v>44</v>
      </c>
      <c r="E10" s="42">
        <v>29</v>
      </c>
      <c r="F10" s="42">
        <v>-5</v>
      </c>
      <c r="G10" s="42">
        <v>0</v>
      </c>
      <c r="H10" s="42">
        <f t="shared" si="0"/>
        <v>731</v>
      </c>
    </row>
    <row r="11" spans="1:8" s="138" customFormat="1" ht="12" customHeight="1">
      <c r="A11" s="41" t="s">
        <v>76</v>
      </c>
      <c r="B11" s="42">
        <v>10</v>
      </c>
      <c r="C11" s="42">
        <v>0</v>
      </c>
      <c r="D11" s="42">
        <v>1232</v>
      </c>
      <c r="E11" s="42">
        <v>5</v>
      </c>
      <c r="F11" s="42">
        <v>-23</v>
      </c>
      <c r="G11" s="42">
        <v>41</v>
      </c>
      <c r="H11" s="42">
        <f t="shared" si="0"/>
        <v>1265</v>
      </c>
    </row>
    <row r="12" spans="1:8" s="138" customFormat="1" ht="12" customHeight="1">
      <c r="A12" s="41" t="s">
        <v>77</v>
      </c>
      <c r="B12" s="43">
        <v>81</v>
      </c>
      <c r="C12" s="43">
        <v>-35</v>
      </c>
      <c r="D12" s="43">
        <v>-517</v>
      </c>
      <c r="E12" s="43">
        <v>8</v>
      </c>
      <c r="F12" s="43">
        <v>1319</v>
      </c>
      <c r="G12" s="43">
        <v>16</v>
      </c>
      <c r="H12" s="43">
        <f t="shared" ref="H12:H19" si="1">SUM(B12:G12)</f>
        <v>872</v>
      </c>
    </row>
    <row r="13" spans="1:8" s="138" customFormat="1" ht="24" customHeight="1">
      <c r="A13" s="47" t="s">
        <v>78</v>
      </c>
      <c r="B13" s="42">
        <f t="shared" ref="B13:F13" si="2">SUM(B9:B12)</f>
        <v>1416</v>
      </c>
      <c r="C13" s="42">
        <f t="shared" si="2"/>
        <v>971</v>
      </c>
      <c r="D13" s="42">
        <f t="shared" si="2"/>
        <v>1041</v>
      </c>
      <c r="E13" s="42">
        <f t="shared" si="2"/>
        <v>107</v>
      </c>
      <c r="F13" s="42">
        <f t="shared" si="2"/>
        <v>1164</v>
      </c>
      <c r="G13" s="42">
        <f>SUM(G9:G12)</f>
        <v>17</v>
      </c>
      <c r="H13" s="42">
        <f t="shared" si="1"/>
        <v>4716</v>
      </c>
    </row>
    <row r="14" spans="1:8" s="138" customFormat="1" ht="24">
      <c r="A14" s="224" t="s">
        <v>123</v>
      </c>
      <c r="B14" s="304">
        <v>-1</v>
      </c>
      <c r="C14" s="304">
        <v>-23</v>
      </c>
      <c r="D14" s="304">
        <v>55</v>
      </c>
      <c r="E14" s="304">
        <v>-7</v>
      </c>
      <c r="F14" s="304">
        <v>-4</v>
      </c>
      <c r="G14" s="304">
        <v>0</v>
      </c>
      <c r="H14" s="304">
        <f t="shared" si="1"/>
        <v>20</v>
      </c>
    </row>
    <row r="15" spans="1:8" s="138" customFormat="1" ht="12" customHeight="1">
      <c r="A15" s="50" t="s">
        <v>80</v>
      </c>
      <c r="B15" s="42">
        <f t="shared" ref="B15:F15" si="3">B13+B14</f>
        <v>1415</v>
      </c>
      <c r="C15" s="42">
        <f t="shared" si="3"/>
        <v>948</v>
      </c>
      <c r="D15" s="42">
        <f t="shared" si="3"/>
        <v>1096</v>
      </c>
      <c r="E15" s="42">
        <f t="shared" si="3"/>
        <v>100</v>
      </c>
      <c r="F15" s="42">
        <f t="shared" si="3"/>
        <v>1160</v>
      </c>
      <c r="G15" s="42">
        <f>G13+G14</f>
        <v>17</v>
      </c>
      <c r="H15" s="42">
        <f t="shared" si="1"/>
        <v>4736</v>
      </c>
    </row>
    <row r="16" spans="1:8" s="138" customFormat="1" ht="12" customHeight="1">
      <c r="A16" s="41" t="s">
        <v>1</v>
      </c>
      <c r="B16" s="304">
        <v>-1061</v>
      </c>
      <c r="C16" s="304">
        <v>-374</v>
      </c>
      <c r="D16" s="304">
        <v>-1039</v>
      </c>
      <c r="E16" s="304">
        <v>-67</v>
      </c>
      <c r="F16" s="304">
        <v>-824</v>
      </c>
      <c r="G16" s="304">
        <v>-17</v>
      </c>
      <c r="H16" s="304">
        <f t="shared" si="1"/>
        <v>-3382</v>
      </c>
    </row>
    <row r="17" spans="1:8" s="138" customFormat="1" ht="12" customHeight="1">
      <c r="A17" s="50" t="s">
        <v>83</v>
      </c>
      <c r="B17" s="42">
        <f t="shared" ref="B17:F17" si="4">B15+B16</f>
        <v>354</v>
      </c>
      <c r="C17" s="42">
        <f t="shared" si="4"/>
        <v>574</v>
      </c>
      <c r="D17" s="42">
        <f t="shared" si="4"/>
        <v>57</v>
      </c>
      <c r="E17" s="42">
        <f t="shared" si="4"/>
        <v>33</v>
      </c>
      <c r="F17" s="42">
        <f t="shared" si="4"/>
        <v>336</v>
      </c>
      <c r="G17" s="42">
        <f>G15+G16</f>
        <v>0</v>
      </c>
      <c r="H17" s="42">
        <f t="shared" si="1"/>
        <v>1354</v>
      </c>
    </row>
    <row r="18" spans="1:8" s="138" customFormat="1" ht="12" customHeight="1">
      <c r="A18" s="41" t="s">
        <v>82</v>
      </c>
      <c r="B18" s="305">
        <v>1</v>
      </c>
      <c r="C18" s="305">
        <v>1</v>
      </c>
      <c r="D18" s="305">
        <v>2</v>
      </c>
      <c r="E18" s="305">
        <v>0</v>
      </c>
      <c r="F18" s="305">
        <v>-2</v>
      </c>
      <c r="G18" s="305">
        <v>0</v>
      </c>
      <c r="H18" s="305">
        <f t="shared" si="1"/>
        <v>2</v>
      </c>
    </row>
    <row r="19" spans="1:8" s="138" customFormat="1" ht="12" customHeight="1" thickBot="1">
      <c r="A19" s="50" t="s">
        <v>81</v>
      </c>
      <c r="B19" s="251">
        <f t="shared" ref="B19:F19" si="5">B17+B18</f>
        <v>355</v>
      </c>
      <c r="C19" s="251">
        <f t="shared" si="5"/>
        <v>575</v>
      </c>
      <c r="D19" s="251">
        <f t="shared" si="5"/>
        <v>59</v>
      </c>
      <c r="E19" s="251">
        <f t="shared" si="5"/>
        <v>33</v>
      </c>
      <c r="F19" s="251">
        <f t="shared" si="5"/>
        <v>334</v>
      </c>
      <c r="G19" s="251">
        <f>G17+G18</f>
        <v>0</v>
      </c>
      <c r="H19" s="251">
        <f t="shared" si="1"/>
        <v>1356</v>
      </c>
    </row>
    <row r="20" spans="1:8" s="138" customFormat="1" ht="12" customHeight="1">
      <c r="A20" s="89"/>
      <c r="B20" s="144"/>
      <c r="C20" s="144"/>
      <c r="D20" s="144"/>
      <c r="E20" s="144"/>
      <c r="F20" s="144"/>
      <c r="G20" s="144"/>
      <c r="H20" s="144"/>
    </row>
    <row r="21" spans="1:8" s="138" customFormat="1" ht="12" customHeight="1">
      <c r="A21" s="265" t="s">
        <v>6</v>
      </c>
      <c r="B21" s="144"/>
      <c r="C21" s="144"/>
      <c r="D21" s="144"/>
      <c r="E21" s="144"/>
      <c r="F21" s="144"/>
      <c r="G21" s="144"/>
      <c r="H21" s="144"/>
    </row>
    <row r="22" spans="1:8" s="138" customFormat="1" ht="12" customHeight="1">
      <c r="A22" s="264" t="s">
        <v>89</v>
      </c>
      <c r="B22" s="144"/>
      <c r="C22" s="144"/>
      <c r="D22" s="144"/>
      <c r="E22" s="144"/>
      <c r="F22" s="144"/>
      <c r="G22" s="144"/>
      <c r="H22" s="144"/>
    </row>
    <row r="23" spans="1:8" s="138" customFormat="1" ht="12" customHeight="1">
      <c r="A23" s="89" t="s">
        <v>64</v>
      </c>
      <c r="B23" s="144">
        <v>0</v>
      </c>
      <c r="C23" s="144">
        <v>0</v>
      </c>
      <c r="D23" s="144">
        <v>67.882999999999996</v>
      </c>
      <c r="E23" s="144">
        <v>0</v>
      </c>
      <c r="F23" s="144">
        <v>0</v>
      </c>
      <c r="G23" s="144">
        <v>0</v>
      </c>
      <c r="H23" s="144">
        <f t="shared" ref="H23" si="6">SUM(B23:G23)</f>
        <v>67.882999999999996</v>
      </c>
    </row>
    <row r="24" spans="1:8" s="138" customFormat="1" ht="12">
      <c r="A24" s="89" t="s">
        <v>90</v>
      </c>
      <c r="B24" s="307">
        <v>0</v>
      </c>
      <c r="C24" s="307">
        <v>0</v>
      </c>
      <c r="D24" s="307">
        <v>8</v>
      </c>
      <c r="E24" s="307">
        <v>0</v>
      </c>
      <c r="F24" s="307">
        <v>-160</v>
      </c>
      <c r="G24" s="307">
        <v>0</v>
      </c>
      <c r="H24" s="307">
        <f t="shared" ref="H24" si="7">SUM(B24:G24)</f>
        <v>-152</v>
      </c>
    </row>
    <row r="25" spans="1:8" s="138" customFormat="1" ht="12" customHeight="1">
      <c r="A25" s="89" t="s">
        <v>46</v>
      </c>
      <c r="B25" s="144">
        <v>0</v>
      </c>
      <c r="C25" s="144">
        <v>0</v>
      </c>
      <c r="D25" s="144">
        <v>0</v>
      </c>
      <c r="E25" s="144">
        <v>0</v>
      </c>
      <c r="F25" s="144">
        <v>984</v>
      </c>
      <c r="G25" s="144">
        <v>0</v>
      </c>
      <c r="H25" s="144">
        <f t="shared" ref="H25" si="8">SUM(B25:G25)</f>
        <v>984</v>
      </c>
    </row>
    <row r="26" spans="1:8" s="138" customFormat="1" ht="24">
      <c r="A26" s="147" t="s">
        <v>133</v>
      </c>
      <c r="B26" s="304">
        <v>-10.220000000000001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f t="shared" ref="H26" si="9">SUM(B26:G26)</f>
        <v>-10.220000000000001</v>
      </c>
    </row>
    <row r="27" spans="1:8" s="138" customFormat="1" ht="12" customHeight="1" thickBot="1">
      <c r="A27" s="64"/>
      <c r="B27" s="145">
        <f t="shared" ref="B27:G27" si="10">SUM(B23:B26)</f>
        <v>-10.220000000000001</v>
      </c>
      <c r="C27" s="145">
        <f t="shared" si="10"/>
        <v>0</v>
      </c>
      <c r="D27" s="145">
        <f t="shared" si="10"/>
        <v>75.882999999999996</v>
      </c>
      <c r="E27" s="145">
        <f t="shared" si="10"/>
        <v>0</v>
      </c>
      <c r="F27" s="145">
        <f t="shared" si="10"/>
        <v>824</v>
      </c>
      <c r="G27" s="145">
        <f t="shared" si="10"/>
        <v>0</v>
      </c>
      <c r="H27" s="145">
        <f t="shared" ref="H27" si="11">SUM(B27:G27)</f>
        <v>889.66300000000001</v>
      </c>
    </row>
    <row r="28" spans="1:8" s="138" customFormat="1" ht="12">
      <c r="A28" s="64"/>
      <c r="B28" s="307"/>
      <c r="C28" s="307"/>
      <c r="D28" s="307"/>
      <c r="E28" s="307"/>
      <c r="F28" s="307"/>
      <c r="G28" s="307"/>
      <c r="H28" s="307"/>
    </row>
    <row r="29" spans="1:8" s="138" customFormat="1" ht="12">
      <c r="A29" s="265" t="s">
        <v>7</v>
      </c>
      <c r="B29" s="307"/>
      <c r="C29" s="307"/>
      <c r="D29" s="307"/>
      <c r="E29" s="307"/>
      <c r="F29" s="307"/>
      <c r="G29" s="307"/>
      <c r="H29" s="307"/>
    </row>
    <row r="30" spans="1:8" s="138" customFormat="1" ht="12">
      <c r="A30" s="264" t="s">
        <v>89</v>
      </c>
      <c r="B30" s="144"/>
      <c r="C30" s="144"/>
      <c r="D30" s="144"/>
      <c r="E30" s="144"/>
      <c r="F30" s="144"/>
      <c r="G30" s="144"/>
      <c r="H30" s="144"/>
    </row>
    <row r="31" spans="1:8" s="138" customFormat="1" ht="12">
      <c r="A31" s="208" t="s">
        <v>119</v>
      </c>
      <c r="B31" s="144">
        <v>-5</v>
      </c>
      <c r="C31" s="144">
        <v>-9.3000000000000007</v>
      </c>
      <c r="D31" s="144">
        <v>-15.9</v>
      </c>
      <c r="E31" s="144">
        <v>-0.7</v>
      </c>
      <c r="F31" s="144">
        <v>-51</v>
      </c>
      <c r="G31" s="144">
        <v>0</v>
      </c>
      <c r="H31" s="144">
        <f t="shared" ref="H31:H35" si="12">SUM(B31:G31)</f>
        <v>-81.900000000000006</v>
      </c>
    </row>
    <row r="32" spans="1:8" s="138" customFormat="1" ht="12">
      <c r="A32" s="208" t="s">
        <v>118</v>
      </c>
      <c r="B32" s="144">
        <v>0</v>
      </c>
      <c r="C32" s="144">
        <v>0</v>
      </c>
      <c r="D32" s="144">
        <v>0</v>
      </c>
      <c r="E32" s="144">
        <v>0</v>
      </c>
      <c r="F32" s="144">
        <v>-28</v>
      </c>
      <c r="G32" s="144">
        <v>0</v>
      </c>
      <c r="H32" s="144">
        <f t="shared" si="12"/>
        <v>-28</v>
      </c>
    </row>
    <row r="33" spans="1:11" s="146" customFormat="1" ht="12">
      <c r="A33" s="157" t="s">
        <v>108</v>
      </c>
      <c r="B33" s="307">
        <v>0</v>
      </c>
      <c r="C33" s="307">
        <v>0</v>
      </c>
      <c r="D33" s="307">
        <v>-135</v>
      </c>
      <c r="E33" s="307">
        <v>0</v>
      </c>
      <c r="F33" s="307">
        <v>0</v>
      </c>
      <c r="G33" s="307">
        <v>0</v>
      </c>
      <c r="H33" s="307">
        <f>SUM(B33:G33)</f>
        <v>-135</v>
      </c>
      <c r="J33" s="138"/>
      <c r="K33" s="138"/>
    </row>
    <row r="34" spans="1:11" s="146" customFormat="1" ht="12">
      <c r="A34" s="208" t="s">
        <v>65</v>
      </c>
      <c r="B34" s="304">
        <v>-72.67</v>
      </c>
      <c r="C34" s="304">
        <v>6</v>
      </c>
      <c r="D34" s="304">
        <v>0</v>
      </c>
      <c r="E34" s="304">
        <v>0</v>
      </c>
      <c r="F34" s="304">
        <v>0</v>
      </c>
      <c r="G34" s="304">
        <v>0</v>
      </c>
      <c r="H34" s="304">
        <f t="shared" si="12"/>
        <v>-66.67</v>
      </c>
      <c r="J34" s="138"/>
      <c r="K34" s="138"/>
    </row>
    <row r="35" spans="1:11" s="146" customFormat="1" thickBot="1">
      <c r="A35" s="268"/>
      <c r="B35" s="145">
        <f t="shared" ref="B35:G35" si="13">SUM(B31:B34)</f>
        <v>-77.67</v>
      </c>
      <c r="C35" s="145">
        <f t="shared" si="13"/>
        <v>-3.3000000000000007</v>
      </c>
      <c r="D35" s="145">
        <f t="shared" si="13"/>
        <v>-150.9</v>
      </c>
      <c r="E35" s="145">
        <f t="shared" si="13"/>
        <v>-0.7</v>
      </c>
      <c r="F35" s="145">
        <f t="shared" si="13"/>
        <v>-79</v>
      </c>
      <c r="G35" s="145">
        <f t="shared" si="13"/>
        <v>0</v>
      </c>
      <c r="H35" s="145">
        <f t="shared" si="12"/>
        <v>-311.57</v>
      </c>
      <c r="J35" s="138"/>
      <c r="K35" s="138"/>
    </row>
    <row r="36" spans="1:11" s="148" customFormat="1" ht="12">
      <c r="A36" s="62"/>
      <c r="B36" s="147"/>
      <c r="C36" s="147"/>
      <c r="D36" s="147"/>
      <c r="E36" s="147"/>
      <c r="F36" s="147"/>
      <c r="G36" s="147"/>
      <c r="H36" s="147"/>
      <c r="J36" s="138"/>
      <c r="K36" s="138"/>
    </row>
    <row r="37" spans="1:11" s="138" customFormat="1" ht="12">
      <c r="A37" s="269" t="s">
        <v>42</v>
      </c>
      <c r="B37" s="149"/>
      <c r="C37" s="149"/>
      <c r="D37" s="149"/>
      <c r="E37" s="149"/>
      <c r="F37" s="149"/>
      <c r="G37" s="149"/>
      <c r="H37" s="149"/>
    </row>
    <row r="38" spans="1:11" s="138" customFormat="1" ht="12" customHeight="1">
      <c r="A38" s="89"/>
      <c r="B38" s="239"/>
      <c r="C38" s="239"/>
      <c r="D38" s="239"/>
      <c r="E38" s="240" t="s">
        <v>114</v>
      </c>
      <c r="F38" s="239"/>
      <c r="G38" s="239"/>
      <c r="H38" s="239"/>
    </row>
    <row r="39" spans="1:11" s="138" customFormat="1" ht="12" customHeight="1">
      <c r="A39" s="89"/>
      <c r="B39" s="139" t="s">
        <v>8</v>
      </c>
      <c r="C39" s="139"/>
      <c r="D39" s="139" t="s">
        <v>13</v>
      </c>
      <c r="E39" s="139"/>
      <c r="F39" s="139"/>
      <c r="G39" s="139"/>
      <c r="H39" s="139"/>
    </row>
    <row r="40" spans="1:11" s="138" customFormat="1" ht="12" customHeight="1">
      <c r="A40" s="89"/>
      <c r="B40" s="140" t="s">
        <v>9</v>
      </c>
      <c r="C40" s="140"/>
      <c r="D40" s="140" t="s">
        <v>9</v>
      </c>
      <c r="E40" s="140" t="s">
        <v>13</v>
      </c>
      <c r="F40" s="140"/>
      <c r="G40" s="140" t="s">
        <v>17</v>
      </c>
      <c r="H40" s="140"/>
    </row>
    <row r="41" spans="1:11" s="138" customFormat="1" ht="12" customHeight="1">
      <c r="A41" s="89"/>
      <c r="B41" s="140" t="s">
        <v>10</v>
      </c>
      <c r="C41" s="140" t="s">
        <v>12</v>
      </c>
      <c r="D41" s="140" t="s">
        <v>14</v>
      </c>
      <c r="E41" s="140" t="s">
        <v>45</v>
      </c>
      <c r="F41" s="140"/>
      <c r="G41" s="140" t="s">
        <v>18</v>
      </c>
      <c r="H41" s="140"/>
    </row>
    <row r="42" spans="1:11" s="138" customFormat="1" ht="12" customHeight="1">
      <c r="A42" s="89"/>
      <c r="B42" s="140" t="s">
        <v>11</v>
      </c>
      <c r="C42" s="140" t="s">
        <v>9</v>
      </c>
      <c r="D42" s="140" t="s">
        <v>15</v>
      </c>
      <c r="E42" s="140" t="s">
        <v>9</v>
      </c>
      <c r="F42" s="140" t="s">
        <v>16</v>
      </c>
      <c r="G42" s="140" t="s">
        <v>19</v>
      </c>
      <c r="H42" s="140" t="s">
        <v>20</v>
      </c>
    </row>
    <row r="43" spans="1:11" s="138" customFormat="1" ht="12" customHeight="1">
      <c r="A43" s="89"/>
      <c r="B43" s="140" t="s">
        <v>92</v>
      </c>
      <c r="C43" s="140" t="s">
        <v>92</v>
      </c>
      <c r="D43" s="140" t="s">
        <v>92</v>
      </c>
      <c r="E43" s="140" t="s">
        <v>92</v>
      </c>
      <c r="F43" s="140" t="s">
        <v>92</v>
      </c>
      <c r="G43" s="140" t="s">
        <v>92</v>
      </c>
      <c r="H43" s="140" t="s">
        <v>92</v>
      </c>
    </row>
    <row r="44" spans="1:11" s="138" customFormat="1" ht="12">
      <c r="A44" s="64" t="s">
        <v>43</v>
      </c>
      <c r="B44" s="42">
        <v>134202</v>
      </c>
      <c r="C44" s="42">
        <v>85418</v>
      </c>
      <c r="D44" s="42">
        <v>79835</v>
      </c>
      <c r="E44" s="42">
        <v>9754</v>
      </c>
      <c r="F44" s="42">
        <v>112</v>
      </c>
      <c r="G44" s="42">
        <v>0</v>
      </c>
      <c r="H44" s="42">
        <f t="shared" ref="H44:H45" si="14">SUM(B44:G44)</f>
        <v>309321</v>
      </c>
    </row>
    <row r="45" spans="1:11" s="138" customFormat="1" ht="12">
      <c r="A45" s="64" t="s">
        <v>55</v>
      </c>
      <c r="B45" s="42">
        <v>177062</v>
      </c>
      <c r="C45" s="42">
        <v>112137</v>
      </c>
      <c r="D45" s="42">
        <v>117622</v>
      </c>
      <c r="E45" s="42">
        <v>15317</v>
      </c>
      <c r="F45" s="42">
        <v>0</v>
      </c>
      <c r="G45" s="42">
        <v>0</v>
      </c>
      <c r="H45" s="42">
        <f t="shared" si="14"/>
        <v>422138</v>
      </c>
    </row>
    <row r="46" spans="1:11" s="138" customFormat="1" ht="12">
      <c r="A46" s="64"/>
    </row>
    <row r="47" spans="1:11" s="138" customFormat="1" ht="12">
      <c r="A47" s="64" t="s">
        <v>44</v>
      </c>
      <c r="B47" s="89"/>
      <c r="C47" s="89"/>
      <c r="D47" s="89"/>
      <c r="E47" s="89"/>
      <c r="F47" s="89"/>
      <c r="G47" s="89"/>
      <c r="H47" s="89"/>
    </row>
    <row r="48" spans="1:11" s="138" customFormat="1" ht="12">
      <c r="A48" s="64"/>
    </row>
    <row r="49" spans="1:1" s="138" customFormat="1" ht="12">
      <c r="A49" s="64"/>
    </row>
    <row r="50" spans="1:1" s="138" customFormat="1" ht="12">
      <c r="A50" s="64"/>
    </row>
    <row r="51" spans="1:1" s="138" customFormat="1" ht="12">
      <c r="A51" s="64"/>
    </row>
    <row r="52" spans="1:1" s="138" customFormat="1" ht="12">
      <c r="A52" s="64"/>
    </row>
    <row r="53" spans="1:1" s="138" customFormat="1" ht="12">
      <c r="A53" s="64"/>
    </row>
    <row r="54" spans="1:1" s="138" customFormat="1" ht="12">
      <c r="A54" s="64"/>
    </row>
    <row r="55" spans="1:1" s="138" customFormat="1" ht="12">
      <c r="A55" s="64"/>
    </row>
    <row r="56" spans="1:1" s="138" customFormat="1" ht="12">
      <c r="A56" s="64"/>
    </row>
    <row r="57" spans="1:1" s="138" customFormat="1" ht="12">
      <c r="A57" s="64"/>
    </row>
    <row r="58" spans="1:1" s="138" customFormat="1" ht="12">
      <c r="A58" s="64"/>
    </row>
    <row r="59" spans="1:1" s="138" customFormat="1" ht="12">
      <c r="A59" s="64"/>
    </row>
    <row r="60" spans="1:1" s="138" customFormat="1" ht="12">
      <c r="A60" s="64"/>
    </row>
    <row r="61" spans="1:1" s="138" customFormat="1" ht="12">
      <c r="A61" s="64"/>
    </row>
    <row r="62" spans="1:1" s="138" customFormat="1" ht="12">
      <c r="A62" s="64"/>
    </row>
  </sheetData>
  <customSheetViews>
    <customSheetView guid="{7D38380E-1C45-414D-9448-E7733E7457CC}" scale="110" showPageBreaks="1" printArea="1">
      <pane xSplit="1" ySplit="9" topLeftCell="B55" activePane="bottomRight" state="frozen"/>
      <selection pane="bottomRight" activeCell="F61" sqref="F61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10">
      <pane xSplit="1" ySplit="9" topLeftCell="B10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5D6365A-09F6-4C54-BF18-DD6F56EE25F0}" scale="110" showPageBreaks="1" printArea="1">
      <pane xSplit="1" ySplit="9" topLeftCell="B10" activePane="bottomRight" state="frozen"/>
      <selection pane="bottomRight" activeCell="A73" sqref="A73"/>
      <pageMargins left="0" right="0" top="0.74803149606299213" bottom="0.74803149606299213" header="0.31496062992125984" footer="0.31496062992125984"/>
      <printOptions horizontalCentered="1" verticalCentered="1"/>
      <pageSetup paperSize="9" scale="55" orientation="portrait" r:id="rId3"/>
      <headerFooter>
        <evenFooter>&amp;LRESTRICTED</evenFooter>
        <firstFooter>&amp;LRESTRICTED</firstFooter>
      </headerFooter>
    </customSheetView>
    <customSheetView guid="{6A6962C3-E482-4427-A8C8-08CAA95BA31A}" scale="110" showPageBreaks="1" printArea="1">
      <pane xSplit="1" ySplit="9" topLeftCell="B10" activePane="bottomRight" state="frozen"/>
      <selection pane="bottomRight"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pageMargins left="0.70866141732283472" right="0" top="0.74803149606299213" bottom="0.74803149606299213" header="0.31496062992125984" footer="0.31496062992125984"/>
  <pageSetup paperSize="9" scale="65" orientation="portrait" r:id="rId5"/>
  <headerFooter>
    <oddFooter>&amp;C13</oddFooter>
    <evenFooter>&amp;LPUBLIC</evenFooter>
    <firstFooter>&amp;LPUBLIC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39"/>
  <sheetViews>
    <sheetView zoomScaleNormal="100" zoomScalePageLayoutView="75" workbookViewId="0">
      <selection activeCell="C16" sqref="C16"/>
    </sheetView>
  </sheetViews>
  <sheetFormatPr defaultRowHeight="12.75"/>
  <cols>
    <col min="1" max="1" width="56.7109375" style="5" customWidth="1"/>
    <col min="2" max="4" width="9.140625" style="5" customWidth="1"/>
    <col min="5" max="5" width="3" style="184" customWidth="1"/>
    <col min="6" max="8" width="9.140625" style="5"/>
    <col min="9" max="9" width="3" style="184" customWidth="1"/>
    <col min="10" max="12" width="9.140625" style="5"/>
    <col min="13" max="13" width="3" style="184" customWidth="1"/>
    <col min="14" max="16" width="9.140625" style="5"/>
    <col min="17" max="17" width="3" style="184" customWidth="1"/>
    <col min="18" max="16384" width="9.140625" style="5"/>
  </cols>
  <sheetData>
    <row r="1" spans="1:20" ht="14.25">
      <c r="A1" s="135" t="s">
        <v>50</v>
      </c>
      <c r="B1" s="2"/>
      <c r="C1" s="2"/>
      <c r="D1" s="2"/>
    </row>
    <row r="2" spans="1:20">
      <c r="A2" s="28" t="s">
        <v>52</v>
      </c>
      <c r="B2" s="1"/>
      <c r="C2" s="1"/>
      <c r="D2" s="1"/>
      <c r="E2" s="248"/>
      <c r="F2" s="7"/>
      <c r="G2" s="7"/>
      <c r="H2" s="7"/>
      <c r="I2" s="248"/>
      <c r="J2" s="7"/>
      <c r="K2" s="7"/>
      <c r="L2" s="7"/>
      <c r="M2" s="248"/>
      <c r="N2" s="7"/>
      <c r="O2" s="7"/>
      <c r="P2" s="7"/>
      <c r="Q2" s="248"/>
      <c r="R2" s="7"/>
      <c r="S2" s="7"/>
      <c r="T2" s="7"/>
    </row>
    <row r="3" spans="1:20">
      <c r="A3" s="28"/>
      <c r="B3" s="273"/>
      <c r="C3" s="273"/>
      <c r="D3" s="273"/>
      <c r="E3" s="274"/>
      <c r="F3" s="275"/>
      <c r="G3" s="275"/>
      <c r="H3" s="275"/>
      <c r="I3" s="274"/>
      <c r="J3" s="275"/>
      <c r="K3" s="222" t="s">
        <v>0</v>
      </c>
      <c r="L3" s="275"/>
      <c r="M3" s="274"/>
      <c r="N3" s="275"/>
      <c r="O3" s="275"/>
      <c r="P3" s="275"/>
      <c r="Q3" s="274"/>
      <c r="R3" s="275"/>
      <c r="S3" s="275"/>
      <c r="T3" s="275"/>
    </row>
    <row r="4" spans="1:20" s="138" customFormat="1" ht="12" customHeight="1">
      <c r="A4" s="102"/>
      <c r="B4" s="283"/>
      <c r="C4" s="283" t="s">
        <v>115</v>
      </c>
      <c r="D4" s="283"/>
      <c r="E4" s="276"/>
      <c r="F4" s="276"/>
      <c r="G4" s="276" t="s">
        <v>96</v>
      </c>
      <c r="H4" s="276"/>
      <c r="I4" s="276"/>
      <c r="J4" s="277"/>
      <c r="K4" s="277" t="s">
        <v>85</v>
      </c>
      <c r="L4" s="277"/>
      <c r="M4" s="276"/>
      <c r="N4" s="277"/>
      <c r="O4" s="277" t="s">
        <v>71</v>
      </c>
      <c r="P4" s="277"/>
      <c r="Q4" s="276"/>
      <c r="R4" s="277"/>
      <c r="S4" s="277" t="s">
        <v>67</v>
      </c>
      <c r="T4" s="277"/>
    </row>
    <row r="5" spans="1:20" s="138" customFormat="1" ht="12" customHeight="1">
      <c r="A5" s="226"/>
      <c r="B5" s="278" t="s">
        <v>20</v>
      </c>
      <c r="C5" s="278" t="s">
        <v>47</v>
      </c>
      <c r="D5" s="278" t="s">
        <v>48</v>
      </c>
      <c r="E5" s="172"/>
      <c r="F5" s="172" t="s">
        <v>20</v>
      </c>
      <c r="G5" s="172" t="s">
        <v>47</v>
      </c>
      <c r="H5" s="172" t="s">
        <v>48</v>
      </c>
      <c r="I5" s="172"/>
      <c r="J5" s="172" t="s">
        <v>20</v>
      </c>
      <c r="K5" s="172" t="s">
        <v>47</v>
      </c>
      <c r="L5" s="172" t="s">
        <v>48</v>
      </c>
      <c r="M5" s="172"/>
      <c r="N5" s="172" t="s">
        <v>20</v>
      </c>
      <c r="O5" s="172" t="s">
        <v>47</v>
      </c>
      <c r="P5" s="172" t="s">
        <v>48</v>
      </c>
      <c r="Q5" s="172"/>
      <c r="R5" s="172" t="s">
        <v>20</v>
      </c>
      <c r="S5" s="172" t="s">
        <v>47</v>
      </c>
      <c r="T5" s="172" t="s">
        <v>48</v>
      </c>
    </row>
    <row r="6" spans="1:20" s="138" customFormat="1" ht="12">
      <c r="A6" s="226"/>
      <c r="B6" s="279" t="s">
        <v>106</v>
      </c>
      <c r="C6" s="280" t="s">
        <v>49</v>
      </c>
      <c r="D6" s="279" t="s">
        <v>106</v>
      </c>
      <c r="E6" s="281"/>
      <c r="F6" s="281" t="s">
        <v>106</v>
      </c>
      <c r="G6" s="282" t="s">
        <v>49</v>
      </c>
      <c r="H6" s="281" t="s">
        <v>106</v>
      </c>
      <c r="I6" s="281"/>
      <c r="J6" s="281" t="s">
        <v>116</v>
      </c>
      <c r="K6" s="282" t="s">
        <v>49</v>
      </c>
      <c r="L6" s="281" t="s">
        <v>116</v>
      </c>
      <c r="M6" s="281"/>
      <c r="N6" s="281" t="s">
        <v>116</v>
      </c>
      <c r="O6" s="282" t="s">
        <v>49</v>
      </c>
      <c r="P6" s="281" t="s">
        <v>116</v>
      </c>
      <c r="Q6" s="281"/>
      <c r="R6" s="281" t="s">
        <v>116</v>
      </c>
      <c r="S6" s="282" t="s">
        <v>49</v>
      </c>
      <c r="T6" s="281" t="s">
        <v>116</v>
      </c>
    </row>
    <row r="7" spans="1:20" s="138" customFormat="1" ht="12" customHeight="1">
      <c r="A7" s="102"/>
      <c r="B7" s="162" t="s">
        <v>92</v>
      </c>
      <c r="C7" s="162" t="s">
        <v>92</v>
      </c>
      <c r="D7" s="162" t="s">
        <v>92</v>
      </c>
      <c r="E7" s="232"/>
      <c r="F7" s="221" t="s">
        <v>92</v>
      </c>
      <c r="G7" s="221" t="s">
        <v>92</v>
      </c>
      <c r="H7" s="221" t="s">
        <v>92</v>
      </c>
      <c r="I7" s="232"/>
      <c r="J7" s="221" t="s">
        <v>92</v>
      </c>
      <c r="K7" s="221" t="s">
        <v>92</v>
      </c>
      <c r="L7" s="221" t="s">
        <v>92</v>
      </c>
      <c r="M7" s="232"/>
      <c r="N7" s="221" t="s">
        <v>92</v>
      </c>
      <c r="O7" s="221" t="s">
        <v>92</v>
      </c>
      <c r="P7" s="221" t="s">
        <v>92</v>
      </c>
      <c r="Q7" s="232"/>
      <c r="R7" s="221" t="s">
        <v>92</v>
      </c>
      <c r="S7" s="221" t="s">
        <v>92</v>
      </c>
      <c r="T7" s="221" t="s">
        <v>92</v>
      </c>
    </row>
    <row r="8" spans="1:20" s="138" customFormat="1" ht="12" customHeight="1">
      <c r="A8" s="102" t="s">
        <v>74</v>
      </c>
      <c r="B8" s="42">
        <f>RBWM!B7</f>
        <v>3956</v>
      </c>
      <c r="C8" s="42">
        <v>255</v>
      </c>
      <c r="D8" s="42">
        <f>B8-C8</f>
        <v>3701</v>
      </c>
      <c r="E8" s="39"/>
      <c r="F8" s="39">
        <v>4003</v>
      </c>
      <c r="G8" s="39">
        <v>252</v>
      </c>
      <c r="H8" s="39">
        <v>3751</v>
      </c>
      <c r="I8" s="39"/>
      <c r="J8" s="39">
        <v>4051</v>
      </c>
      <c r="K8" s="39">
        <v>284</v>
      </c>
      <c r="L8" s="39">
        <v>3767</v>
      </c>
      <c r="M8" s="39"/>
      <c r="N8" s="39">
        <v>4243</v>
      </c>
      <c r="O8" s="39">
        <v>300</v>
      </c>
      <c r="P8" s="39">
        <v>3943</v>
      </c>
      <c r="Q8" s="39"/>
      <c r="R8" s="39">
        <v>4269</v>
      </c>
      <c r="S8" s="39">
        <v>340</v>
      </c>
      <c r="T8" s="39">
        <v>3929</v>
      </c>
    </row>
    <row r="9" spans="1:20" s="138" customFormat="1" ht="12" customHeight="1">
      <c r="A9" s="102" t="s">
        <v>75</v>
      </c>
      <c r="B9" s="42">
        <f>RBWM!B8</f>
        <v>1482</v>
      </c>
      <c r="C9" s="144">
        <v>-2</v>
      </c>
      <c r="D9" s="42">
        <f t="shared" ref="D9:D17" si="0">B9-C9</f>
        <v>1484</v>
      </c>
      <c r="E9" s="39"/>
      <c r="F9" s="39">
        <v>1792</v>
      </c>
      <c r="G9" s="56">
        <v>-2</v>
      </c>
      <c r="H9" s="39">
        <v>1794</v>
      </c>
      <c r="I9" s="39"/>
      <c r="J9" s="39">
        <v>1542</v>
      </c>
      <c r="K9" s="39">
        <v>0</v>
      </c>
      <c r="L9" s="39">
        <v>1542</v>
      </c>
      <c r="M9" s="39"/>
      <c r="N9" s="39">
        <v>1685</v>
      </c>
      <c r="O9" s="39">
        <v>-1</v>
      </c>
      <c r="P9" s="39">
        <v>1686</v>
      </c>
      <c r="Q9" s="39"/>
      <c r="R9" s="39">
        <v>1774</v>
      </c>
      <c r="S9" s="39">
        <v>-2</v>
      </c>
      <c r="T9" s="39">
        <v>1776</v>
      </c>
    </row>
    <row r="10" spans="1:20" s="138" customFormat="1" ht="12" customHeight="1">
      <c r="A10" s="102" t="s">
        <v>77</v>
      </c>
      <c r="B10" s="141">
        <f>RBWM!B9+RBWM!B10</f>
        <v>32</v>
      </c>
      <c r="C10" s="141">
        <v>-122</v>
      </c>
      <c r="D10" s="141">
        <f t="shared" si="0"/>
        <v>154</v>
      </c>
      <c r="E10" s="44"/>
      <c r="F10" s="45">
        <v>736</v>
      </c>
      <c r="G10" s="45">
        <v>123</v>
      </c>
      <c r="H10" s="45">
        <v>613</v>
      </c>
      <c r="I10" s="44"/>
      <c r="J10" s="45">
        <v>318</v>
      </c>
      <c r="K10" s="45">
        <v>-77</v>
      </c>
      <c r="L10" s="45">
        <v>395</v>
      </c>
      <c r="M10" s="44"/>
      <c r="N10" s="45">
        <v>86</v>
      </c>
      <c r="O10" s="45">
        <v>-9</v>
      </c>
      <c r="P10" s="45">
        <v>95</v>
      </c>
      <c r="Q10" s="44"/>
      <c r="R10" s="45">
        <v>475</v>
      </c>
      <c r="S10" s="45">
        <v>109</v>
      </c>
      <c r="T10" s="45">
        <v>366</v>
      </c>
    </row>
    <row r="11" spans="1:20" s="138" customFormat="1" ht="23.25" customHeight="1">
      <c r="A11" s="110" t="s">
        <v>78</v>
      </c>
      <c r="B11" s="42">
        <f>RBWM!B11</f>
        <v>5470</v>
      </c>
      <c r="C11" s="42">
        <f>'US CML run-off portfolio (RBWM)'!B7</f>
        <v>131</v>
      </c>
      <c r="D11" s="42">
        <f t="shared" si="0"/>
        <v>5339</v>
      </c>
      <c r="E11" s="39"/>
      <c r="F11" s="39">
        <v>6531</v>
      </c>
      <c r="G11" s="39">
        <v>373</v>
      </c>
      <c r="H11" s="39">
        <v>6158</v>
      </c>
      <c r="I11" s="39"/>
      <c r="J11" s="39">
        <v>5911</v>
      </c>
      <c r="K11" s="39">
        <v>207</v>
      </c>
      <c r="L11" s="39">
        <v>5704</v>
      </c>
      <c r="M11" s="39"/>
      <c r="N11" s="39">
        <v>6014</v>
      </c>
      <c r="O11" s="39">
        <v>290</v>
      </c>
      <c r="P11" s="39">
        <v>5724</v>
      </c>
      <c r="Q11" s="39"/>
      <c r="R11" s="39">
        <v>6518</v>
      </c>
      <c r="S11" s="39">
        <v>447</v>
      </c>
      <c r="T11" s="39">
        <v>6071</v>
      </c>
    </row>
    <row r="12" spans="1:20" s="138" customFormat="1" ht="24">
      <c r="A12" s="224" t="s">
        <v>123</v>
      </c>
      <c r="B12" s="141">
        <f>RBWM!B12</f>
        <v>-462</v>
      </c>
      <c r="C12" s="141">
        <f>'US CML run-off portfolio (RBWM)'!B8</f>
        <v>11</v>
      </c>
      <c r="D12" s="141">
        <f t="shared" si="0"/>
        <v>-473</v>
      </c>
      <c r="E12" s="44"/>
      <c r="F12" s="45">
        <v>-474</v>
      </c>
      <c r="G12" s="45">
        <v>-22</v>
      </c>
      <c r="H12" s="45">
        <v>-452</v>
      </c>
      <c r="I12" s="44"/>
      <c r="J12" s="45">
        <v>-460</v>
      </c>
      <c r="K12" s="45">
        <v>-25</v>
      </c>
      <c r="L12" s="45">
        <v>-435</v>
      </c>
      <c r="M12" s="44"/>
      <c r="N12" s="45">
        <v>-368</v>
      </c>
      <c r="O12" s="45">
        <v>27</v>
      </c>
      <c r="P12" s="45">
        <v>-395</v>
      </c>
      <c r="Q12" s="44"/>
      <c r="R12" s="45">
        <v>-269</v>
      </c>
      <c r="S12" s="45">
        <v>123</v>
      </c>
      <c r="T12" s="45">
        <v>-392</v>
      </c>
    </row>
    <row r="13" spans="1:20" s="138" customFormat="1" ht="12" customHeight="1">
      <c r="A13" s="110" t="s">
        <v>80</v>
      </c>
      <c r="B13" s="42">
        <f>RBWM!B13</f>
        <v>5008</v>
      </c>
      <c r="C13" s="42">
        <f>'US CML run-off portfolio (RBWM)'!B9</f>
        <v>142</v>
      </c>
      <c r="D13" s="42">
        <f t="shared" si="0"/>
        <v>4866</v>
      </c>
      <c r="E13" s="39"/>
      <c r="F13" s="39">
        <v>6057</v>
      </c>
      <c r="G13" s="39">
        <v>351</v>
      </c>
      <c r="H13" s="39">
        <v>5706</v>
      </c>
      <c r="I13" s="39"/>
      <c r="J13" s="39">
        <v>5451</v>
      </c>
      <c r="K13" s="39">
        <v>182</v>
      </c>
      <c r="L13" s="39">
        <v>5269</v>
      </c>
      <c r="M13" s="39"/>
      <c r="N13" s="39">
        <v>5646</v>
      </c>
      <c r="O13" s="39">
        <v>317</v>
      </c>
      <c r="P13" s="39">
        <v>5329</v>
      </c>
      <c r="Q13" s="39"/>
      <c r="R13" s="39">
        <v>6249</v>
      </c>
      <c r="S13" s="39">
        <v>570</v>
      </c>
      <c r="T13" s="39">
        <v>5679</v>
      </c>
    </row>
    <row r="14" spans="1:20" s="138" customFormat="1" ht="12" customHeight="1">
      <c r="A14" s="102" t="s">
        <v>1</v>
      </c>
      <c r="B14" s="141">
        <f>RBWM!B14</f>
        <v>-3954</v>
      </c>
      <c r="C14" s="141">
        <f>'US CML run-off portfolio (RBWM)'!B10</f>
        <v>-163</v>
      </c>
      <c r="D14" s="141">
        <f t="shared" si="0"/>
        <v>-3791</v>
      </c>
      <c r="E14" s="44"/>
      <c r="F14" s="45">
        <v>-4426</v>
      </c>
      <c r="G14" s="45">
        <v>-536</v>
      </c>
      <c r="H14" s="45">
        <v>-3890</v>
      </c>
      <c r="I14" s="44"/>
      <c r="J14" s="45">
        <v>-3928</v>
      </c>
      <c r="K14" s="45">
        <v>-152</v>
      </c>
      <c r="L14" s="45">
        <v>-3776</v>
      </c>
      <c r="M14" s="44"/>
      <c r="N14" s="45">
        <v>-4445</v>
      </c>
      <c r="O14" s="45">
        <v>-175</v>
      </c>
      <c r="P14" s="45">
        <v>-4270</v>
      </c>
      <c r="Q14" s="44"/>
      <c r="R14" s="45">
        <v>-5053</v>
      </c>
      <c r="S14" s="45">
        <v>-202</v>
      </c>
      <c r="T14" s="45">
        <v>-4851</v>
      </c>
    </row>
    <row r="15" spans="1:20" s="138" customFormat="1" ht="12" customHeight="1">
      <c r="A15" s="110" t="s">
        <v>126</v>
      </c>
      <c r="B15" s="42">
        <f>RBWM!B15</f>
        <v>1054</v>
      </c>
      <c r="C15" s="42">
        <f>'US CML run-off portfolio (RBWM)'!B11</f>
        <v>-21</v>
      </c>
      <c r="D15" s="42">
        <f t="shared" si="0"/>
        <v>1075</v>
      </c>
      <c r="E15" s="39"/>
      <c r="F15" s="39">
        <v>1631</v>
      </c>
      <c r="G15" s="39">
        <v>-185</v>
      </c>
      <c r="H15" s="39">
        <v>1816</v>
      </c>
      <c r="I15" s="39"/>
      <c r="J15" s="39">
        <v>1523</v>
      </c>
      <c r="K15" s="39">
        <v>30</v>
      </c>
      <c r="L15" s="39">
        <v>1493</v>
      </c>
      <c r="M15" s="39"/>
      <c r="N15" s="39">
        <v>1201</v>
      </c>
      <c r="O15" s="39">
        <v>142</v>
      </c>
      <c r="P15" s="39">
        <v>1059</v>
      </c>
      <c r="Q15" s="39"/>
      <c r="R15" s="39">
        <v>1196</v>
      </c>
      <c r="S15" s="39">
        <v>368</v>
      </c>
      <c r="T15" s="39">
        <v>828</v>
      </c>
    </row>
    <row r="16" spans="1:20" s="138" customFormat="1" ht="12" customHeight="1">
      <c r="A16" s="102" t="s">
        <v>82</v>
      </c>
      <c r="B16" s="141">
        <f>RBWM!B16</f>
        <v>106</v>
      </c>
      <c r="C16" s="143">
        <f>'US CML run-off portfolio (RBWM)'!B12</f>
        <v>0</v>
      </c>
      <c r="D16" s="141">
        <f t="shared" si="0"/>
        <v>106</v>
      </c>
      <c r="E16" s="44"/>
      <c r="F16" s="45">
        <v>121</v>
      </c>
      <c r="G16" s="63">
        <v>0</v>
      </c>
      <c r="H16" s="45">
        <v>121</v>
      </c>
      <c r="I16" s="44"/>
      <c r="J16" s="45">
        <v>87</v>
      </c>
      <c r="K16" s="45">
        <v>0</v>
      </c>
      <c r="L16" s="45">
        <v>87</v>
      </c>
      <c r="M16" s="44"/>
      <c r="N16" s="45">
        <v>76</v>
      </c>
      <c r="O16" s="63">
        <v>0</v>
      </c>
      <c r="P16" s="45">
        <v>76</v>
      </c>
      <c r="Q16" s="44"/>
      <c r="R16" s="45">
        <v>107</v>
      </c>
      <c r="S16" s="63">
        <v>0</v>
      </c>
      <c r="T16" s="45">
        <v>107</v>
      </c>
    </row>
    <row r="17" spans="1:20" s="138" customFormat="1" ht="12" customHeight="1" thickBot="1">
      <c r="A17" s="110" t="s">
        <v>127</v>
      </c>
      <c r="B17" s="51">
        <f>RBWM!B17</f>
        <v>1160</v>
      </c>
      <c r="C17" s="51">
        <f>'US CML run-off portfolio (RBWM)'!B13</f>
        <v>-21</v>
      </c>
      <c r="D17" s="51">
        <f t="shared" si="0"/>
        <v>1181</v>
      </c>
      <c r="E17" s="52"/>
      <c r="F17" s="52">
        <v>1752</v>
      </c>
      <c r="G17" s="52">
        <v>-185</v>
      </c>
      <c r="H17" s="52">
        <v>1937</v>
      </c>
      <c r="I17" s="52"/>
      <c r="J17" s="52">
        <v>1610</v>
      </c>
      <c r="K17" s="52">
        <v>30</v>
      </c>
      <c r="L17" s="52">
        <v>1580</v>
      </c>
      <c r="M17" s="52"/>
      <c r="N17" s="52">
        <v>1277</v>
      </c>
      <c r="O17" s="52">
        <v>142</v>
      </c>
      <c r="P17" s="52">
        <v>1135</v>
      </c>
      <c r="Q17" s="52"/>
      <c r="R17" s="52">
        <v>1303</v>
      </c>
      <c r="S17" s="52">
        <v>368</v>
      </c>
      <c r="T17" s="52">
        <v>935</v>
      </c>
    </row>
    <row r="18" spans="1:20" s="138" customFormat="1" ht="12">
      <c r="B18" s="249"/>
      <c r="C18" s="249"/>
      <c r="D18" s="249"/>
      <c r="E18" s="148"/>
      <c r="F18" s="235"/>
      <c r="G18" s="235"/>
      <c r="H18" s="235"/>
      <c r="I18" s="235"/>
      <c r="J18" s="256"/>
      <c r="K18" s="256"/>
      <c r="L18" s="256"/>
      <c r="M18" s="235"/>
      <c r="N18" s="256"/>
      <c r="O18" s="256"/>
      <c r="P18" s="256"/>
      <c r="Q18" s="235"/>
      <c r="R18" s="256"/>
      <c r="S18" s="256"/>
      <c r="T18" s="256"/>
    </row>
    <row r="19" spans="1:20">
      <c r="A19" s="53" t="s">
        <v>6</v>
      </c>
      <c r="B19" s="249"/>
      <c r="C19" s="249"/>
      <c r="D19" s="249"/>
      <c r="E19" s="148"/>
      <c r="F19" s="256"/>
      <c r="G19" s="256"/>
      <c r="H19" s="256"/>
      <c r="I19" s="235"/>
      <c r="J19" s="256"/>
      <c r="K19" s="256"/>
      <c r="L19" s="256"/>
      <c r="M19" s="235"/>
      <c r="N19" s="256"/>
      <c r="O19" s="256"/>
      <c r="P19" s="256"/>
      <c r="Q19" s="235"/>
      <c r="R19" s="256"/>
      <c r="S19" s="256"/>
      <c r="T19" s="256"/>
    </row>
    <row r="20" spans="1:20">
      <c r="A20" s="53" t="s">
        <v>89</v>
      </c>
      <c r="B20" s="247"/>
      <c r="C20" s="247"/>
      <c r="D20" s="247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256"/>
    </row>
    <row r="21" spans="1:20">
      <c r="A21" s="55" t="s">
        <v>90</v>
      </c>
      <c r="B21" s="284">
        <f>RBWM!B21</f>
        <v>-147.761834074223</v>
      </c>
      <c r="C21" s="284">
        <v>-134</v>
      </c>
      <c r="D21" s="311">
        <f t="shared" ref="D21:D25" si="1">B21-C21</f>
        <v>-13.761834074223003</v>
      </c>
      <c r="E21" s="235"/>
      <c r="F21" s="49">
        <v>176</v>
      </c>
      <c r="G21" s="49">
        <v>82</v>
      </c>
      <c r="H21" s="256">
        <v>94</v>
      </c>
      <c r="I21" s="235"/>
      <c r="J21" s="49">
        <v>-158</v>
      </c>
      <c r="K21" s="49">
        <v>-95</v>
      </c>
      <c r="L21" s="256">
        <v>-63</v>
      </c>
      <c r="M21" s="235"/>
      <c r="N21" s="49">
        <v>-192</v>
      </c>
      <c r="O21" s="49">
        <v>-117</v>
      </c>
      <c r="P21" s="256">
        <v>-75</v>
      </c>
      <c r="Q21" s="235"/>
      <c r="R21" s="49">
        <v>-68</v>
      </c>
      <c r="S21" s="49">
        <v>-12</v>
      </c>
      <c r="T21" s="256">
        <v>-56</v>
      </c>
    </row>
    <row r="22" spans="1:20" ht="36">
      <c r="A22" s="208" t="s">
        <v>124</v>
      </c>
      <c r="B22" s="284">
        <f>RBWM!B22</f>
        <v>-17</v>
      </c>
      <c r="C22" s="284">
        <v>-17</v>
      </c>
      <c r="D22" s="311">
        <f>B22-C22</f>
        <v>0</v>
      </c>
      <c r="E22" s="235"/>
      <c r="F22" s="49">
        <v>17</v>
      </c>
      <c r="G22" s="49">
        <v>17</v>
      </c>
      <c r="H22" s="256">
        <v>0</v>
      </c>
      <c r="I22" s="235"/>
      <c r="J22" s="49">
        <v>0</v>
      </c>
      <c r="K22" s="49">
        <v>0</v>
      </c>
      <c r="L22" s="256">
        <v>0</v>
      </c>
      <c r="M22" s="235"/>
      <c r="N22" s="49">
        <v>92</v>
      </c>
      <c r="O22" s="49">
        <v>92</v>
      </c>
      <c r="P22" s="256">
        <v>0</v>
      </c>
      <c r="Q22" s="235"/>
      <c r="R22" s="49">
        <v>91</v>
      </c>
      <c r="S22" s="49">
        <v>91</v>
      </c>
      <c r="T22" s="256">
        <v>0</v>
      </c>
    </row>
    <row r="23" spans="1:20" ht="24">
      <c r="A23" s="147" t="s">
        <v>163</v>
      </c>
      <c r="B23" s="284">
        <f>RBWM!B23</f>
        <v>-10.220000000000001</v>
      </c>
      <c r="C23" s="284">
        <v>0</v>
      </c>
      <c r="D23" s="311">
        <f t="shared" si="1"/>
        <v>-10.220000000000001</v>
      </c>
      <c r="E23" s="235"/>
      <c r="F23" s="49">
        <v>0</v>
      </c>
      <c r="G23" s="49">
        <v>0</v>
      </c>
      <c r="H23" s="256">
        <v>0</v>
      </c>
      <c r="I23" s="235"/>
      <c r="J23" s="49">
        <v>-12</v>
      </c>
      <c r="K23" s="49">
        <v>0</v>
      </c>
      <c r="L23" s="256">
        <v>-12</v>
      </c>
      <c r="M23" s="235"/>
      <c r="N23" s="49">
        <v>-24</v>
      </c>
      <c r="O23" s="49">
        <v>0</v>
      </c>
      <c r="P23" s="256">
        <v>-24</v>
      </c>
      <c r="Q23" s="235"/>
      <c r="R23" s="49">
        <v>-191</v>
      </c>
      <c r="S23" s="49">
        <v>0</v>
      </c>
      <c r="T23" s="256">
        <v>-191</v>
      </c>
    </row>
    <row r="24" spans="1:20" ht="24">
      <c r="A24" s="208" t="s">
        <v>125</v>
      </c>
      <c r="B24" s="284">
        <v>0</v>
      </c>
      <c r="C24" s="284">
        <v>0</v>
      </c>
      <c r="D24" s="311">
        <f>B24-C24</f>
        <v>0</v>
      </c>
      <c r="E24" s="235"/>
      <c r="F24" s="49">
        <v>0</v>
      </c>
      <c r="G24" s="49">
        <v>0</v>
      </c>
      <c r="H24" s="256">
        <v>0</v>
      </c>
      <c r="I24" s="235"/>
      <c r="J24" s="49">
        <v>0</v>
      </c>
      <c r="K24" s="49">
        <v>0</v>
      </c>
      <c r="L24" s="256">
        <v>0</v>
      </c>
      <c r="M24" s="235"/>
      <c r="N24" s="49">
        <v>-11</v>
      </c>
      <c r="O24" s="49">
        <v>0</v>
      </c>
      <c r="P24" s="256">
        <v>-11</v>
      </c>
      <c r="Q24" s="235"/>
      <c r="R24" s="49">
        <v>1</v>
      </c>
      <c r="S24" s="49">
        <v>0</v>
      </c>
      <c r="T24" s="256">
        <v>1</v>
      </c>
    </row>
    <row r="25" spans="1:20" ht="13.5" thickBot="1">
      <c r="A25" s="187"/>
      <c r="B25" s="310">
        <f>SUM(B21:B23)</f>
        <v>-174.981834074223</v>
      </c>
      <c r="C25" s="310">
        <f>SUM(C21:C23)</f>
        <v>-151</v>
      </c>
      <c r="D25" s="310">
        <f t="shared" si="1"/>
        <v>-23.981834074223002</v>
      </c>
      <c r="E25" s="257"/>
      <c r="F25" s="258">
        <v>193</v>
      </c>
      <c r="G25" s="258">
        <v>99</v>
      </c>
      <c r="H25" s="258">
        <v>94</v>
      </c>
      <c r="I25" s="257"/>
      <c r="J25" s="258">
        <v>-170</v>
      </c>
      <c r="K25" s="258">
        <v>-95</v>
      </c>
      <c r="L25" s="258">
        <v>-75</v>
      </c>
      <c r="M25" s="257"/>
      <c r="N25" s="258">
        <v>-135</v>
      </c>
      <c r="O25" s="258">
        <v>-25</v>
      </c>
      <c r="P25" s="258">
        <v>-110</v>
      </c>
      <c r="Q25" s="257"/>
      <c r="R25" s="258">
        <v>-167</v>
      </c>
      <c r="S25" s="258">
        <v>79</v>
      </c>
      <c r="T25" s="258">
        <v>-246</v>
      </c>
    </row>
    <row r="26" spans="1:20">
      <c r="A26" s="187"/>
      <c r="B26" s="284"/>
      <c r="C26" s="284"/>
      <c r="D26" s="285"/>
      <c r="E26" s="148"/>
      <c r="F26" s="49"/>
      <c r="G26" s="49"/>
      <c r="H26" s="256"/>
      <c r="I26" s="235"/>
      <c r="J26" s="49"/>
      <c r="K26" s="49"/>
      <c r="L26" s="256"/>
      <c r="M26" s="235"/>
      <c r="N26" s="49"/>
      <c r="O26" s="49"/>
      <c r="P26" s="256"/>
      <c r="Q26" s="235"/>
      <c r="R26" s="49"/>
      <c r="S26" s="49"/>
      <c r="T26" s="256"/>
    </row>
    <row r="27" spans="1:20">
      <c r="A27" s="211" t="s">
        <v>7</v>
      </c>
      <c r="B27" s="284"/>
      <c r="C27" s="284"/>
      <c r="D27" s="285"/>
      <c r="E27" s="148"/>
      <c r="F27" s="49"/>
      <c r="G27" s="49"/>
      <c r="H27" s="256"/>
      <c r="I27" s="235"/>
      <c r="J27" s="49"/>
      <c r="K27" s="49"/>
      <c r="L27" s="256"/>
      <c r="M27" s="235"/>
      <c r="N27" s="49"/>
      <c r="O27" s="49"/>
      <c r="P27" s="256"/>
      <c r="Q27" s="235"/>
      <c r="R27" s="49"/>
      <c r="S27" s="49"/>
      <c r="T27" s="256"/>
    </row>
    <row r="28" spans="1:20">
      <c r="A28" s="211" t="s">
        <v>89</v>
      </c>
      <c r="B28" s="284"/>
      <c r="C28" s="284"/>
      <c r="D28" s="285"/>
      <c r="E28" s="148"/>
      <c r="F28" s="49"/>
      <c r="G28" s="49"/>
      <c r="H28" s="256"/>
      <c r="I28" s="235"/>
      <c r="J28" s="49"/>
      <c r="K28" s="49"/>
      <c r="L28" s="256"/>
      <c r="M28" s="235"/>
      <c r="N28" s="49"/>
      <c r="O28" s="49"/>
      <c r="P28" s="256"/>
      <c r="Q28" s="235"/>
      <c r="R28" s="49"/>
      <c r="S28" s="49"/>
      <c r="T28" s="256"/>
    </row>
    <row r="29" spans="1:20">
      <c r="A29" s="208" t="s">
        <v>117</v>
      </c>
      <c r="B29" s="284">
        <f>RBWM!B29</f>
        <v>-34</v>
      </c>
      <c r="C29" s="284">
        <v>0</v>
      </c>
      <c r="D29" s="311">
        <f>B29-C29</f>
        <v>-34</v>
      </c>
      <c r="E29" s="148"/>
      <c r="F29" s="49">
        <v>0</v>
      </c>
      <c r="G29" s="49">
        <v>0</v>
      </c>
      <c r="H29" s="256">
        <v>0</v>
      </c>
      <c r="I29" s="235"/>
      <c r="J29" s="49">
        <v>0</v>
      </c>
      <c r="K29" s="49">
        <v>0</v>
      </c>
      <c r="L29" s="256">
        <v>0</v>
      </c>
      <c r="M29" s="235"/>
      <c r="N29" s="49">
        <v>0</v>
      </c>
      <c r="O29" s="49">
        <v>0</v>
      </c>
      <c r="P29" s="256">
        <v>0</v>
      </c>
      <c r="Q29" s="235"/>
      <c r="R29" s="49">
        <v>0</v>
      </c>
      <c r="S29" s="49">
        <v>0</v>
      </c>
      <c r="T29" s="256">
        <v>0</v>
      </c>
    </row>
    <row r="30" spans="1:20">
      <c r="A30" s="208" t="s">
        <v>121</v>
      </c>
      <c r="B30" s="284">
        <f>RBWM!B31</f>
        <v>-56.061628849966802</v>
      </c>
      <c r="C30" s="284">
        <v>-24</v>
      </c>
      <c r="D30" s="311">
        <f>B30-C30</f>
        <v>-32.061628849966802</v>
      </c>
      <c r="E30" s="235"/>
      <c r="F30" s="49">
        <v>0</v>
      </c>
      <c r="G30" s="49">
        <v>0</v>
      </c>
      <c r="H30" s="256">
        <v>0</v>
      </c>
      <c r="I30" s="235"/>
      <c r="J30" s="49">
        <v>0</v>
      </c>
      <c r="K30" s="49">
        <v>0</v>
      </c>
      <c r="L30" s="256">
        <v>0</v>
      </c>
      <c r="M30" s="235"/>
      <c r="N30" s="49">
        <v>0</v>
      </c>
      <c r="O30" s="49">
        <v>0</v>
      </c>
      <c r="P30" s="256">
        <v>0</v>
      </c>
      <c r="Q30" s="235"/>
      <c r="R30" s="49">
        <v>0</v>
      </c>
      <c r="S30" s="49">
        <v>0</v>
      </c>
      <c r="T30" s="256">
        <v>0</v>
      </c>
    </row>
    <row r="31" spans="1:20" ht="24">
      <c r="A31" s="208" t="s">
        <v>100</v>
      </c>
      <c r="B31" s="284">
        <f>RBWM!B30</f>
        <v>0</v>
      </c>
      <c r="C31" s="284">
        <v>0</v>
      </c>
      <c r="D31" s="311">
        <f>B31-C31</f>
        <v>0</v>
      </c>
      <c r="E31" s="235"/>
      <c r="F31" s="49">
        <v>0</v>
      </c>
      <c r="G31" s="49">
        <v>0</v>
      </c>
      <c r="H31" s="256">
        <v>0</v>
      </c>
      <c r="I31" s="235"/>
      <c r="J31" s="49">
        <v>0</v>
      </c>
      <c r="K31" s="49">
        <v>0</v>
      </c>
      <c r="L31" s="256">
        <v>0</v>
      </c>
      <c r="M31" s="235"/>
      <c r="N31" s="49">
        <v>0</v>
      </c>
      <c r="O31" s="49">
        <v>0</v>
      </c>
      <c r="P31" s="256">
        <v>0</v>
      </c>
      <c r="Q31" s="235"/>
      <c r="R31" s="49">
        <v>-17</v>
      </c>
      <c r="S31" s="49">
        <v>-17</v>
      </c>
      <c r="T31" s="256">
        <v>0</v>
      </c>
    </row>
    <row r="32" spans="1:20">
      <c r="A32" s="208" t="s">
        <v>66</v>
      </c>
      <c r="B32" s="284">
        <f>RBWM!B32</f>
        <v>0</v>
      </c>
      <c r="C32" s="284">
        <v>0</v>
      </c>
      <c r="D32" s="311">
        <f t="shared" ref="D32:D36" si="2">B32-C32</f>
        <v>0</v>
      </c>
      <c r="E32" s="235"/>
      <c r="F32" s="49">
        <v>-27</v>
      </c>
      <c r="G32" s="49">
        <v>-22</v>
      </c>
      <c r="H32" s="256">
        <v>-5</v>
      </c>
      <c r="I32" s="235"/>
      <c r="J32" s="49">
        <v>-5</v>
      </c>
      <c r="K32" s="49">
        <v>-1</v>
      </c>
      <c r="L32" s="256">
        <v>-4</v>
      </c>
      <c r="M32" s="235"/>
      <c r="N32" s="49">
        <v>-59</v>
      </c>
      <c r="O32" s="49">
        <v>1</v>
      </c>
      <c r="P32" s="256">
        <v>-60</v>
      </c>
      <c r="Q32" s="235"/>
      <c r="R32" s="49">
        <v>-7</v>
      </c>
      <c r="S32" s="49">
        <v>0</v>
      </c>
      <c r="T32" s="256">
        <v>-7</v>
      </c>
    </row>
    <row r="33" spans="1:20">
      <c r="A33" s="208" t="s">
        <v>108</v>
      </c>
      <c r="B33" s="284">
        <f>RBWM!B33</f>
        <v>0</v>
      </c>
      <c r="C33" s="284">
        <v>0</v>
      </c>
      <c r="D33" s="311">
        <f>B33-C33</f>
        <v>0</v>
      </c>
      <c r="E33" s="235"/>
      <c r="F33" s="256">
        <v>-350</v>
      </c>
      <c r="G33" s="256">
        <v>-350</v>
      </c>
      <c r="H33" s="256">
        <v>0</v>
      </c>
      <c r="I33" s="235"/>
      <c r="J33" s="256">
        <v>0</v>
      </c>
      <c r="K33" s="256">
        <v>0</v>
      </c>
      <c r="L33" s="256">
        <v>0</v>
      </c>
      <c r="M33" s="235"/>
      <c r="N33" s="256">
        <v>0</v>
      </c>
      <c r="O33" s="256">
        <v>0</v>
      </c>
      <c r="P33" s="256">
        <v>0</v>
      </c>
      <c r="Q33" s="235"/>
      <c r="R33" s="256">
        <v>0</v>
      </c>
      <c r="S33" s="256">
        <v>0</v>
      </c>
      <c r="T33" s="256">
        <v>0</v>
      </c>
    </row>
    <row r="34" spans="1:20">
      <c r="A34" s="208" t="s">
        <v>65</v>
      </c>
      <c r="B34" s="284">
        <f>RBWM!B34</f>
        <v>-72.67</v>
      </c>
      <c r="C34" s="284">
        <v>0</v>
      </c>
      <c r="D34" s="311">
        <f t="shared" si="2"/>
        <v>-72.67</v>
      </c>
      <c r="E34" s="235"/>
      <c r="F34" s="49">
        <v>0</v>
      </c>
      <c r="G34" s="49">
        <v>0</v>
      </c>
      <c r="H34" s="256">
        <v>0</v>
      </c>
      <c r="I34" s="235"/>
      <c r="J34" s="49">
        <v>-90</v>
      </c>
      <c r="K34" s="49">
        <v>0</v>
      </c>
      <c r="L34" s="256">
        <v>-90</v>
      </c>
      <c r="M34" s="235"/>
      <c r="N34" s="49">
        <v>-182</v>
      </c>
      <c r="O34" s="49">
        <v>0</v>
      </c>
      <c r="P34" s="256">
        <v>-182</v>
      </c>
      <c r="Q34" s="235"/>
      <c r="R34" s="49">
        <v>-616</v>
      </c>
      <c r="S34" s="49">
        <v>0</v>
      </c>
      <c r="T34" s="256">
        <v>-616</v>
      </c>
    </row>
    <row r="35" spans="1:20">
      <c r="A35" s="208" t="s">
        <v>120</v>
      </c>
      <c r="B35" s="284">
        <v>0</v>
      </c>
      <c r="C35" s="284"/>
      <c r="D35" s="311">
        <f>B35-C35</f>
        <v>0</v>
      </c>
      <c r="E35" s="235"/>
      <c r="F35" s="49">
        <v>0</v>
      </c>
      <c r="G35" s="49">
        <v>0</v>
      </c>
      <c r="H35" s="256">
        <v>0</v>
      </c>
      <c r="I35" s="235"/>
      <c r="J35" s="49">
        <v>0</v>
      </c>
      <c r="K35" s="49">
        <v>0</v>
      </c>
      <c r="L35" s="256">
        <v>0</v>
      </c>
      <c r="M35" s="235"/>
      <c r="N35" s="49">
        <v>0</v>
      </c>
      <c r="O35" s="49">
        <v>0</v>
      </c>
      <c r="P35" s="256">
        <v>0</v>
      </c>
      <c r="Q35" s="235"/>
      <c r="R35" s="49">
        <v>-2</v>
      </c>
      <c r="S35" s="49">
        <v>0</v>
      </c>
      <c r="T35" s="256">
        <v>-2</v>
      </c>
    </row>
    <row r="36" spans="1:20" ht="13.5" thickBot="1">
      <c r="A36" s="55"/>
      <c r="B36" s="312">
        <f>SUM(B29:B35)</f>
        <v>-162.7316288499668</v>
      </c>
      <c r="C36" s="312">
        <f>SUM(C30:C35)</f>
        <v>-24</v>
      </c>
      <c r="D36" s="312">
        <f t="shared" si="2"/>
        <v>-138.7316288499668</v>
      </c>
      <c r="E36" s="257"/>
      <c r="F36" s="258">
        <v>-377</v>
      </c>
      <c r="G36" s="258">
        <v>-372</v>
      </c>
      <c r="H36" s="258">
        <v>-5</v>
      </c>
      <c r="I36" s="257"/>
      <c r="J36" s="258">
        <v>-95</v>
      </c>
      <c r="K36" s="258">
        <v>-1</v>
      </c>
      <c r="L36" s="258">
        <v>-94</v>
      </c>
      <c r="M36" s="257"/>
      <c r="N36" s="258">
        <v>-241</v>
      </c>
      <c r="O36" s="258">
        <v>1</v>
      </c>
      <c r="P36" s="258">
        <v>-242</v>
      </c>
      <c r="Q36" s="257"/>
      <c r="R36" s="258">
        <v>-642</v>
      </c>
      <c r="S36" s="258">
        <v>-17</v>
      </c>
      <c r="T36" s="258">
        <v>-625</v>
      </c>
    </row>
    <row r="37" spans="1:20">
      <c r="B37" s="254"/>
      <c r="C37" s="254"/>
      <c r="D37" s="254"/>
      <c r="E37" s="253"/>
      <c r="F37" s="254"/>
      <c r="G37" s="254"/>
      <c r="H37" s="254"/>
      <c r="I37" s="253"/>
      <c r="J37" s="254"/>
      <c r="K37" s="254"/>
      <c r="L37" s="254"/>
      <c r="M37" s="253"/>
      <c r="N37" s="254"/>
      <c r="O37" s="254"/>
      <c r="P37" s="254"/>
      <c r="Q37" s="253"/>
      <c r="R37" s="254"/>
      <c r="S37" s="254"/>
      <c r="T37" s="254"/>
    </row>
    <row r="39" spans="1:20">
      <c r="A39" s="184"/>
      <c r="B39" s="184"/>
      <c r="C39" s="184"/>
      <c r="D39" s="184"/>
      <c r="F39" s="184"/>
      <c r="G39" s="184"/>
      <c r="H39" s="184"/>
      <c r="J39" s="184"/>
      <c r="K39" s="184"/>
      <c r="L39" s="184"/>
      <c r="N39" s="184"/>
      <c r="O39" s="184"/>
      <c r="P39" s="184"/>
      <c r="R39" s="184"/>
      <c r="S39" s="184"/>
      <c r="T39" s="184"/>
    </row>
  </sheetData>
  <customSheetViews>
    <customSheetView guid="{7D38380E-1C45-414D-9448-E7733E7457CC}" scale="110" showPageBreaks="1" printArea="1">
      <selection activeCell="A14" sqref="A14"/>
      <colBreaks count="1" manualBreakCount="1">
        <brk id="20" max="26" man="1"/>
      </colBreaks>
      <pageMargins left="0" right="0" top="0.74803149606299213" bottom="0.74803149606299213" header="0.31496062992125984" footer="0.31496062992125984"/>
      <printOptions horizontalCentered="1" verticalCentered="1"/>
      <pageSetup paperSize="9" scale="76" fitToWidth="2" orientation="landscape" r:id="rId1"/>
      <headerFooter>
        <evenFooter>&amp;LRESTRICTED</evenFooter>
        <firstFooter>&amp;LRESTRICTED</firstFooter>
      </headerFooter>
    </customSheetView>
    <customSheetView guid="{62BB4474-6565-4839-B996-00B0572D481C}" scale="110" topLeftCell="A25">
      <selection activeCell="C3" sqref="C3"/>
      <colBreaks count="1" manualBreakCount="1">
        <brk id="20" max="26" man="1"/>
      </colBreaks>
      <pageMargins left="0" right="0" top="0.74803149606299213" bottom="0.74803149606299213" header="0.31496062992125984" footer="0.31496062992125984"/>
      <printOptions horizontalCentered="1" verticalCentered="1"/>
      <pageSetup paperSize="9" scale="76" fitToWidth="2" orientation="landscape" r:id="rId2"/>
      <headerFooter>
        <evenFooter>&amp;LRESTRICTED</evenFooter>
        <firstFooter>&amp;LRESTRICTED</firstFooter>
      </headerFooter>
    </customSheetView>
    <customSheetView guid="{65D6365A-09F6-4C54-BF18-DD6F56EE25F0}" scale="110" showPageBreaks="1" fitToPage="1" printArea="1">
      <selection activeCell="K34" sqref="K34"/>
      <pageMargins left="0" right="0" top="0.74803149606299213" bottom="0.74803149606299213" header="0.31496062992125984" footer="0.31496062992125984"/>
      <printOptions horizontalCentered="1" verticalCentered="1"/>
      <pageSetup paperSize="9" scale="44" orientation="landscape" r:id="rId3"/>
      <headerFooter>
        <evenFooter>&amp;LRESTRICTED</evenFooter>
        <firstFooter>&amp;LRESTRICTED</firstFooter>
      </headerFooter>
    </customSheetView>
    <customSheetView guid="{6A6962C3-E482-4427-A8C8-08CAA95BA31A}" scale="110" showPageBreaks="1" printArea="1">
      <selection activeCell="E12" sqref="E12"/>
      <pageMargins left="0" right="0" top="0.74803149606299213" bottom="0.74803149606299213" header="0.31496062992125984" footer="0.31496062992125984"/>
      <printOptions horizontalCentered="1" verticalCentered="1"/>
      <pageSetup paperSize="9" scale="42" fitToWidth="2" orientation="landscape" r:id="rId4"/>
      <headerFooter>
        <evenFooter>&amp;LRESTRICTED</evenFooter>
        <firstFooter>&amp;LRESTRICTED</firstFooter>
      </headerFooter>
    </customSheetView>
  </customSheetViews>
  <pageMargins left="0" right="0" top="0.74803149606299213" bottom="0.74803149606299213" header="0.31496062992125984" footer="0.31496062992125984"/>
  <pageSetup paperSize="9" scale="55" fitToWidth="2" orientation="landscape" r:id="rId5"/>
  <headerFooter>
    <oddFooter>&amp;C14</oddFooter>
    <evenFooter>&amp;LPUBLIC</evenFooter>
    <firstFooter>&amp;LPUBLIC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3"/>
  <sheetViews>
    <sheetView zoomScaleNormal="100" zoomScalePageLayoutView="75" workbookViewId="0">
      <selection activeCell="C16" sqref="C16"/>
    </sheetView>
  </sheetViews>
  <sheetFormatPr defaultRowHeight="12.75"/>
  <cols>
    <col min="1" max="1" width="60.7109375" style="5" customWidth="1"/>
    <col min="2" max="6" width="10.7109375" style="5" customWidth="1"/>
    <col min="7" max="16384" width="9.140625" style="5"/>
  </cols>
  <sheetData>
    <row r="1" spans="1:7" ht="14.25">
      <c r="A1" s="135" t="s">
        <v>50</v>
      </c>
      <c r="B1" s="2"/>
    </row>
    <row r="2" spans="1:7">
      <c r="A2" s="136" t="s">
        <v>95</v>
      </c>
      <c r="B2" s="3"/>
    </row>
    <row r="3" spans="1:7" s="138" customFormat="1" ht="12" customHeight="1">
      <c r="A3" s="137"/>
      <c r="B3" s="233"/>
      <c r="C3" s="233"/>
      <c r="D3" s="231" t="s">
        <v>0</v>
      </c>
      <c r="E3" s="233"/>
      <c r="F3" s="233"/>
      <c r="G3" s="156"/>
    </row>
    <row r="4" spans="1:7" s="138" customFormat="1" ht="12" customHeight="1">
      <c r="A4" s="230"/>
      <c r="B4" s="158" t="s">
        <v>4</v>
      </c>
      <c r="C4" s="160" t="s">
        <v>5</v>
      </c>
      <c r="D4" s="160" t="s">
        <v>2</v>
      </c>
      <c r="E4" s="160" t="s">
        <v>3</v>
      </c>
      <c r="F4" s="160" t="s">
        <v>4</v>
      </c>
    </row>
    <row r="5" spans="1:7" s="138" customFormat="1" ht="12" customHeight="1">
      <c r="A5" s="230"/>
      <c r="B5" s="161">
        <v>2015</v>
      </c>
      <c r="C5" s="196">
        <v>2015</v>
      </c>
      <c r="D5" s="219">
        <v>2015</v>
      </c>
      <c r="E5" s="219">
        <v>2014</v>
      </c>
      <c r="F5" s="219">
        <v>2014</v>
      </c>
    </row>
    <row r="6" spans="1:7" s="138" customFormat="1" ht="12" customHeight="1">
      <c r="A6" s="89"/>
      <c r="B6" s="162" t="s">
        <v>92</v>
      </c>
      <c r="C6" s="164" t="s">
        <v>92</v>
      </c>
      <c r="D6" s="164" t="s">
        <v>92</v>
      </c>
      <c r="E6" s="164" t="s">
        <v>92</v>
      </c>
      <c r="F6" s="164" t="s">
        <v>92</v>
      </c>
    </row>
    <row r="7" spans="1:7" s="138" customFormat="1" ht="26.25" customHeight="1">
      <c r="A7" s="263" t="s">
        <v>87</v>
      </c>
      <c r="B7" s="313">
        <v>131</v>
      </c>
      <c r="C7" s="40">
        <v>373</v>
      </c>
      <c r="D7" s="40">
        <v>207</v>
      </c>
      <c r="E7" s="40">
        <v>290</v>
      </c>
      <c r="F7" s="40">
        <v>447</v>
      </c>
    </row>
    <row r="8" spans="1:7" s="138" customFormat="1" ht="12">
      <c r="A8" s="224" t="s">
        <v>131</v>
      </c>
      <c r="B8" s="314">
        <v>11</v>
      </c>
      <c r="C8" s="48">
        <v>-22</v>
      </c>
      <c r="D8" s="48">
        <v>-25</v>
      </c>
      <c r="E8" s="48">
        <v>27</v>
      </c>
      <c r="F8" s="48">
        <v>123</v>
      </c>
    </row>
    <row r="9" spans="1:7" s="138" customFormat="1" ht="12" customHeight="1">
      <c r="A9" s="264" t="s">
        <v>84</v>
      </c>
      <c r="B9" s="315">
        <f>B7+B8</f>
        <v>142</v>
      </c>
      <c r="C9" s="106">
        <v>351</v>
      </c>
      <c r="D9" s="106">
        <v>182</v>
      </c>
      <c r="E9" s="106">
        <v>317</v>
      </c>
      <c r="F9" s="106">
        <v>570</v>
      </c>
    </row>
    <row r="10" spans="1:7" s="138" customFormat="1" ht="12" customHeight="1">
      <c r="A10" s="64" t="s">
        <v>1</v>
      </c>
      <c r="B10" s="314">
        <v>-163</v>
      </c>
      <c r="C10" s="48">
        <v>-536</v>
      </c>
      <c r="D10" s="48">
        <v>-152</v>
      </c>
      <c r="E10" s="48">
        <v>-175</v>
      </c>
      <c r="F10" s="48">
        <v>-202</v>
      </c>
    </row>
    <row r="11" spans="1:7" s="138" customFormat="1" ht="12" customHeight="1">
      <c r="A11" s="264" t="s">
        <v>128</v>
      </c>
      <c r="B11" s="315">
        <f>B9+B10</f>
        <v>-21</v>
      </c>
      <c r="C11" s="49">
        <v>-185</v>
      </c>
      <c r="D11" s="49">
        <v>30</v>
      </c>
      <c r="E11" s="49">
        <v>142</v>
      </c>
      <c r="F11" s="49">
        <v>368</v>
      </c>
    </row>
    <row r="12" spans="1:7" s="138" customFormat="1" ht="12" customHeight="1">
      <c r="A12" s="64" t="s">
        <v>82</v>
      </c>
      <c r="B12" s="314">
        <v>0</v>
      </c>
      <c r="C12" s="48">
        <v>0</v>
      </c>
      <c r="D12" s="48">
        <v>0</v>
      </c>
      <c r="E12" s="166">
        <v>0</v>
      </c>
      <c r="F12" s="166">
        <v>0</v>
      </c>
    </row>
    <row r="13" spans="1:7" s="138" customFormat="1" ht="12" customHeight="1" thickBot="1">
      <c r="A13" s="264" t="s">
        <v>130</v>
      </c>
      <c r="B13" s="316">
        <f>B11+B12</f>
        <v>-21</v>
      </c>
      <c r="C13" s="86">
        <v>-185</v>
      </c>
      <c r="D13" s="86">
        <v>30</v>
      </c>
      <c r="E13" s="86">
        <v>142</v>
      </c>
      <c r="F13" s="86">
        <v>368</v>
      </c>
    </row>
    <row r="14" spans="1:7" s="138" customFormat="1" ht="12" customHeight="1">
      <c r="A14" s="264"/>
      <c r="B14" s="82"/>
      <c r="C14" s="301"/>
      <c r="D14" s="301"/>
      <c r="E14" s="301"/>
      <c r="F14" s="301"/>
    </row>
    <row r="15" spans="1:7" s="138" customFormat="1" ht="13.5" customHeight="1">
      <c r="A15" s="265" t="s">
        <v>6</v>
      </c>
      <c r="B15" s="82"/>
      <c r="C15" s="49"/>
      <c r="D15" s="49"/>
      <c r="E15" s="49"/>
      <c r="F15" s="49"/>
    </row>
    <row r="16" spans="1:7" s="138" customFormat="1" ht="13.5" customHeight="1">
      <c r="A16" s="265" t="s">
        <v>89</v>
      </c>
      <c r="B16" s="82"/>
      <c r="C16" s="49"/>
      <c r="D16" s="49"/>
      <c r="E16" s="49"/>
      <c r="F16" s="49"/>
    </row>
    <row r="17" spans="1:6" s="138" customFormat="1" ht="13.5" customHeight="1">
      <c r="A17" s="89" t="s">
        <v>90</v>
      </c>
      <c r="B17" s="82">
        <v>-134</v>
      </c>
      <c r="C17" s="49">
        <v>82</v>
      </c>
      <c r="D17" s="49">
        <v>-95</v>
      </c>
      <c r="E17" s="49">
        <v>-117</v>
      </c>
      <c r="F17" s="49">
        <v>-12</v>
      </c>
    </row>
    <row r="18" spans="1:6" s="138" customFormat="1" ht="24">
      <c r="A18" s="208" t="s">
        <v>124</v>
      </c>
      <c r="B18" s="84">
        <v>-17</v>
      </c>
      <c r="C18" s="85">
        <v>17</v>
      </c>
      <c r="D18" s="85">
        <v>0</v>
      </c>
      <c r="E18" s="85">
        <v>92</v>
      </c>
      <c r="F18" s="85">
        <v>91</v>
      </c>
    </row>
    <row r="19" spans="1:6" s="138" customFormat="1" ht="12" customHeight="1" thickBot="1">
      <c r="A19" s="187"/>
      <c r="B19" s="145">
        <f>SUM(B17:B18)</f>
        <v>-151</v>
      </c>
      <c r="C19" s="86">
        <v>99</v>
      </c>
      <c r="D19" s="86">
        <v>-95</v>
      </c>
      <c r="E19" s="86">
        <v>-25</v>
      </c>
      <c r="F19" s="86">
        <v>79</v>
      </c>
    </row>
    <row r="20" spans="1:6" s="138" customFormat="1" ht="12" customHeight="1">
      <c r="A20" s="187"/>
      <c r="B20" s="82"/>
      <c r="C20" s="49"/>
      <c r="D20" s="49"/>
      <c r="E20" s="49"/>
      <c r="F20" s="49"/>
    </row>
    <row r="21" spans="1:6" s="138" customFormat="1" ht="12" customHeight="1">
      <c r="A21" s="265" t="s">
        <v>7</v>
      </c>
      <c r="B21" s="82"/>
      <c r="C21" s="49"/>
      <c r="D21" s="49"/>
      <c r="E21" s="49"/>
      <c r="F21" s="49"/>
    </row>
    <row r="22" spans="1:6" s="138" customFormat="1" ht="12" customHeight="1">
      <c r="A22" s="265" t="s">
        <v>89</v>
      </c>
      <c r="B22" s="82"/>
      <c r="C22" s="49"/>
      <c r="D22" s="49"/>
      <c r="E22" s="49"/>
      <c r="F22" s="49"/>
    </row>
    <row r="23" spans="1:6" s="138" customFormat="1" ht="12" customHeight="1">
      <c r="A23" s="208" t="s">
        <v>121</v>
      </c>
      <c r="B23" s="82">
        <v>-24</v>
      </c>
      <c r="C23" s="49">
        <v>0</v>
      </c>
      <c r="D23" s="49">
        <v>0</v>
      </c>
      <c r="E23" s="49">
        <v>0</v>
      </c>
      <c r="F23" s="49">
        <v>0</v>
      </c>
    </row>
    <row r="24" spans="1:6" s="138" customFormat="1" ht="24">
      <c r="A24" s="89" t="s">
        <v>98</v>
      </c>
      <c r="B24" s="284">
        <v>0</v>
      </c>
      <c r="C24" s="49">
        <v>0</v>
      </c>
      <c r="D24" s="49">
        <v>0</v>
      </c>
      <c r="E24" s="49">
        <v>0</v>
      </c>
      <c r="F24" s="49">
        <v>-17</v>
      </c>
    </row>
    <row r="25" spans="1:6" s="138" customFormat="1" ht="12">
      <c r="A25" s="89" t="s">
        <v>66</v>
      </c>
      <c r="B25" s="82">
        <v>0</v>
      </c>
      <c r="C25" s="49">
        <v>-22</v>
      </c>
      <c r="D25" s="49">
        <v>-1</v>
      </c>
      <c r="E25" s="49">
        <v>1</v>
      </c>
      <c r="F25" s="49">
        <v>0</v>
      </c>
    </row>
    <row r="26" spans="1:6" s="138" customFormat="1" ht="12">
      <c r="A26" s="89" t="s">
        <v>108</v>
      </c>
      <c r="B26" s="84">
        <v>0</v>
      </c>
      <c r="C26" s="85">
        <v>-350</v>
      </c>
      <c r="D26" s="85">
        <v>0</v>
      </c>
      <c r="E26" s="85">
        <v>0</v>
      </c>
      <c r="F26" s="85">
        <v>0</v>
      </c>
    </row>
    <row r="27" spans="1:6" s="138" customFormat="1" ht="12" customHeight="1" thickBot="1">
      <c r="B27" s="145">
        <f>SUM(B23:B26)</f>
        <v>-24</v>
      </c>
      <c r="C27" s="86">
        <v>-372</v>
      </c>
      <c r="D27" s="86">
        <v>-1</v>
      </c>
      <c r="E27" s="86">
        <v>1</v>
      </c>
      <c r="F27" s="86">
        <v>-17</v>
      </c>
    </row>
    <row r="28" spans="1:6" s="138" customFormat="1" ht="12" customHeight="1">
      <c r="B28" s="249"/>
      <c r="C28" s="64"/>
      <c r="D28" s="64"/>
      <c r="E28" s="64"/>
      <c r="F28" s="64"/>
    </row>
    <row r="29" spans="1:6" s="138" customFormat="1" ht="12" customHeight="1">
      <c r="A29" s="150" t="s">
        <v>42</v>
      </c>
      <c r="B29" s="249"/>
      <c r="C29" s="64"/>
      <c r="D29" s="64"/>
      <c r="E29" s="64"/>
      <c r="F29" s="64"/>
    </row>
    <row r="30" spans="1:6" s="138" customFormat="1" ht="12" customHeight="1">
      <c r="B30" s="317"/>
      <c r="C30" s="233"/>
      <c r="D30" s="231" t="s">
        <v>51</v>
      </c>
      <c r="E30" s="233"/>
      <c r="F30" s="233"/>
    </row>
    <row r="31" spans="1:6" s="138" customFormat="1" ht="12" customHeight="1">
      <c r="B31" s="158" t="s">
        <v>4</v>
      </c>
      <c r="C31" s="160" t="s">
        <v>5</v>
      </c>
      <c r="D31" s="160" t="s">
        <v>2</v>
      </c>
      <c r="E31" s="160" t="s">
        <v>3</v>
      </c>
      <c r="F31" s="160" t="s">
        <v>4</v>
      </c>
    </row>
    <row r="32" spans="1:6" s="138" customFormat="1" ht="12" customHeight="1">
      <c r="B32" s="161">
        <v>2015</v>
      </c>
      <c r="C32" s="196">
        <v>2015</v>
      </c>
      <c r="D32" s="219">
        <v>2015</v>
      </c>
      <c r="E32" s="219">
        <v>2014</v>
      </c>
      <c r="F32" s="219">
        <v>2014</v>
      </c>
    </row>
    <row r="33" spans="1:6" s="138" customFormat="1" ht="12" customHeight="1">
      <c r="B33" s="162" t="s">
        <v>92</v>
      </c>
      <c r="C33" s="164" t="s">
        <v>92</v>
      </c>
      <c r="D33" s="164" t="s">
        <v>92</v>
      </c>
      <c r="E33" s="164" t="s">
        <v>92</v>
      </c>
      <c r="F33" s="164" t="s">
        <v>92</v>
      </c>
    </row>
    <row r="34" spans="1:6" s="138" customFormat="1" ht="12" customHeight="1">
      <c r="A34" s="165" t="s">
        <v>21</v>
      </c>
      <c r="B34" s="318"/>
      <c r="C34" s="40"/>
      <c r="D34" s="40"/>
      <c r="E34" s="40"/>
      <c r="F34" s="40"/>
    </row>
    <row r="35" spans="1:6" s="138" customFormat="1" ht="12" customHeight="1">
      <c r="A35" s="80" t="s">
        <v>22</v>
      </c>
      <c r="B35" s="319">
        <v>19894</v>
      </c>
      <c r="C35" s="106">
        <v>22592</v>
      </c>
      <c r="D35" s="106">
        <v>23328.845413669998</v>
      </c>
      <c r="E35" s="106">
        <v>24424</v>
      </c>
      <c r="F35" s="106">
        <v>25383</v>
      </c>
    </row>
    <row r="36" spans="1:6" s="138" customFormat="1" ht="12" customHeight="1">
      <c r="A36" s="80" t="s">
        <v>23</v>
      </c>
      <c r="B36" s="319">
        <v>1948</v>
      </c>
      <c r="C36" s="106">
        <v>149</v>
      </c>
      <c r="D36" s="106">
        <v>552.88460994000002</v>
      </c>
      <c r="E36" s="106">
        <v>179</v>
      </c>
      <c r="F36" s="106">
        <v>1108</v>
      </c>
    </row>
    <row r="37" spans="1:6" s="138" customFormat="1" ht="12" customHeight="1">
      <c r="A37" s="80" t="s">
        <v>24</v>
      </c>
      <c r="B37" s="319">
        <v>1030</v>
      </c>
      <c r="C37" s="106">
        <v>1359</v>
      </c>
      <c r="D37" s="106">
        <v>1471.7448933399999</v>
      </c>
      <c r="E37" s="106">
        <v>1679</v>
      </c>
      <c r="F37" s="106">
        <v>1904</v>
      </c>
    </row>
    <row r="38" spans="1:6" s="138" customFormat="1" ht="12" customHeight="1">
      <c r="A38" s="80" t="s">
        <v>25</v>
      </c>
      <c r="B38" s="319">
        <v>207</v>
      </c>
      <c r="C38" s="113">
        <v>15</v>
      </c>
      <c r="D38" s="113">
        <v>71.390317540000012</v>
      </c>
      <c r="E38" s="106">
        <v>16</v>
      </c>
      <c r="F38" s="106">
        <v>139</v>
      </c>
    </row>
    <row r="39" spans="1:6" s="138" customFormat="1" ht="12" customHeight="1">
      <c r="A39" s="80" t="s">
        <v>26</v>
      </c>
      <c r="B39" s="319">
        <v>1837</v>
      </c>
      <c r="C39" s="106">
        <v>1845</v>
      </c>
      <c r="D39" s="106">
        <v>2155</v>
      </c>
      <c r="E39" s="106">
        <v>2364</v>
      </c>
      <c r="F39" s="106">
        <v>3124</v>
      </c>
    </row>
    <row r="40" spans="1:6" s="138" customFormat="1" ht="12" customHeight="1">
      <c r="A40" s="80" t="s">
        <v>27</v>
      </c>
      <c r="B40" s="319">
        <v>83</v>
      </c>
      <c r="C40" s="106">
        <v>121</v>
      </c>
      <c r="D40" s="106">
        <v>141.34590391999998</v>
      </c>
      <c r="E40" s="106">
        <v>147</v>
      </c>
      <c r="F40" s="106">
        <v>122</v>
      </c>
    </row>
    <row r="41" spans="1:6" s="138" customFormat="1" ht="12" customHeight="1">
      <c r="A41" s="64"/>
      <c r="B41" s="320"/>
      <c r="C41" s="64"/>
      <c r="D41" s="64"/>
      <c r="E41" s="64"/>
      <c r="F41" s="64"/>
    </row>
    <row r="42" spans="1:6" s="138" customFormat="1" ht="12" customHeight="1">
      <c r="A42" s="64"/>
      <c r="B42" s="321" t="s">
        <v>28</v>
      </c>
      <c r="C42" s="163" t="s">
        <v>28</v>
      </c>
      <c r="D42" s="221" t="s">
        <v>28</v>
      </c>
      <c r="E42" s="221" t="s">
        <v>28</v>
      </c>
      <c r="F42" s="221" t="s">
        <v>28</v>
      </c>
    </row>
    <row r="43" spans="1:6" s="138" customFormat="1" ht="12" customHeight="1">
      <c r="A43" s="80" t="s">
        <v>68</v>
      </c>
      <c r="B43" s="318"/>
      <c r="C43" s="64"/>
      <c r="D43" s="64"/>
      <c r="E43" s="64"/>
      <c r="F43" s="64"/>
    </row>
    <row r="44" spans="1:6" s="138" customFormat="1" ht="12" customHeight="1">
      <c r="A44" s="80" t="s">
        <v>29</v>
      </c>
      <c r="B44" s="322">
        <v>5.7</v>
      </c>
      <c r="C44" s="169">
        <v>6</v>
      </c>
      <c r="D44" s="169">
        <v>6.4615721279590002</v>
      </c>
      <c r="E44" s="169">
        <v>6.9</v>
      </c>
      <c r="F44" s="169">
        <v>7.7</v>
      </c>
    </row>
    <row r="45" spans="1:6" s="138" customFormat="1" ht="12" customHeight="1">
      <c r="A45" s="80" t="s">
        <v>30</v>
      </c>
      <c r="B45" s="323">
        <v>-0.2</v>
      </c>
      <c r="C45" s="169">
        <v>0.4</v>
      </c>
      <c r="D45" s="169">
        <v>0.40442342156378219</v>
      </c>
      <c r="E45" s="169">
        <v>-0.4</v>
      </c>
      <c r="F45" s="169">
        <v>-1.7</v>
      </c>
    </row>
    <row r="46" spans="1:6" s="138" customFormat="1" ht="12" customHeight="1">
      <c r="A46" s="80" t="s">
        <v>31</v>
      </c>
      <c r="B46" s="322">
        <v>8.4</v>
      </c>
      <c r="C46" s="169">
        <v>8.1</v>
      </c>
      <c r="D46" s="169">
        <v>9.0236343760251874</v>
      </c>
      <c r="E46" s="169">
        <v>9.6</v>
      </c>
      <c r="F46" s="169">
        <v>11.8</v>
      </c>
    </row>
    <row r="47" spans="1:6" s="138" customFormat="1" ht="12" customHeight="1">
      <c r="A47" s="80" t="s">
        <v>32</v>
      </c>
      <c r="B47" s="322">
        <v>1.4</v>
      </c>
      <c r="C47" s="169">
        <v>2</v>
      </c>
      <c r="D47" s="169">
        <v>2.3321065422594831</v>
      </c>
      <c r="E47" s="169">
        <v>2.1</v>
      </c>
      <c r="F47" s="169">
        <v>1.7</v>
      </c>
    </row>
    <row r="48" spans="1:6" s="138" customFormat="1" ht="12">
      <c r="C48" s="64"/>
      <c r="D48" s="64"/>
      <c r="E48" s="64"/>
      <c r="F48" s="64"/>
    </row>
    <row r="49" spans="1:6" s="138" customFormat="1" ht="12">
      <c r="C49" s="64"/>
      <c r="D49" s="64"/>
      <c r="E49" s="64"/>
      <c r="F49" s="64"/>
    </row>
    <row r="50" spans="1:6" s="138" customFormat="1" ht="12" customHeight="1">
      <c r="A50" s="81" t="s">
        <v>88</v>
      </c>
      <c r="B50" s="80"/>
    </row>
    <row r="51" spans="1:6" s="138" customFormat="1" ht="12" customHeight="1">
      <c r="A51" s="151" t="s">
        <v>69</v>
      </c>
      <c r="B51" s="151"/>
    </row>
    <row r="52" spans="1:6" s="138" customFormat="1" ht="12" customHeight="1">
      <c r="A52" s="151" t="s">
        <v>70</v>
      </c>
      <c r="B52" s="151"/>
    </row>
    <row r="53" spans="1:6" s="138" customFormat="1" ht="12"/>
    <row r="54" spans="1:6" s="138" customFormat="1" ht="12"/>
    <row r="55" spans="1:6" s="138" customFormat="1" ht="12"/>
    <row r="56" spans="1:6" s="138" customFormat="1" ht="12"/>
    <row r="57" spans="1:6" s="138" customFormat="1" ht="12"/>
    <row r="58" spans="1:6" s="138" customFormat="1" ht="12"/>
    <row r="59" spans="1:6" s="138" customFormat="1" ht="12"/>
    <row r="60" spans="1:6" s="138" customFormat="1" ht="12"/>
    <row r="61" spans="1:6" s="138" customFormat="1" ht="12"/>
    <row r="62" spans="1:6" s="138" customFormat="1" ht="12"/>
    <row r="63" spans="1:6" s="138" customFormat="1" ht="12"/>
    <row r="64" spans="1:6" s="138" customFormat="1" ht="12"/>
    <row r="65" s="138" customFormat="1" ht="12"/>
    <row r="66" s="138" customFormat="1" ht="12"/>
    <row r="67" s="138" customFormat="1" ht="12"/>
    <row r="68" s="138" customFormat="1" ht="12"/>
    <row r="69" s="138" customFormat="1" ht="12"/>
    <row r="70" s="138" customFormat="1" ht="12"/>
    <row r="71" s="138" customFormat="1" ht="12"/>
    <row r="72" s="138" customFormat="1" ht="12"/>
    <row r="73" s="138" customFormat="1" ht="12"/>
    <row r="74" s="138" customFormat="1" ht="12"/>
    <row r="75" s="138" customFormat="1" ht="12"/>
    <row r="76" s="138" customFormat="1" ht="12"/>
    <row r="77" s="138" customFormat="1" ht="12"/>
    <row r="78" s="138" customFormat="1" ht="12"/>
    <row r="79" s="138" customFormat="1" ht="12"/>
    <row r="80" s="138" customFormat="1" ht="12"/>
    <row r="81" s="138" customFormat="1" ht="12"/>
    <row r="82" s="138" customFormat="1" ht="12"/>
    <row r="83" s="138" customFormat="1" ht="12"/>
    <row r="84" s="138" customFormat="1" ht="12"/>
    <row r="85" s="138" customFormat="1" ht="12"/>
    <row r="86" s="138" customFormat="1" ht="12"/>
    <row r="87" s="138" customFormat="1" ht="12"/>
    <row r="88" s="138" customFormat="1" ht="12"/>
    <row r="89" s="138" customFormat="1" ht="12"/>
    <row r="90" s="138" customFormat="1" ht="12"/>
    <row r="91" s="138" customFormat="1" ht="12"/>
    <row r="92" s="138" customFormat="1" ht="12"/>
    <row r="93" s="138" customFormat="1" ht="12"/>
    <row r="94" s="138" customFormat="1" ht="12"/>
    <row r="95" s="138" customFormat="1" ht="12"/>
    <row r="96" s="138" customFormat="1" ht="12"/>
    <row r="97" s="138" customFormat="1" ht="12"/>
    <row r="98" s="138" customFormat="1" ht="12"/>
    <row r="99" s="138" customFormat="1" ht="12"/>
    <row r="100" s="138" customFormat="1" ht="12"/>
    <row r="101" s="138" customFormat="1" ht="12"/>
    <row r="102" s="138" customFormat="1" ht="12"/>
    <row r="103" s="138" customFormat="1" ht="12"/>
    <row r="104" s="138" customFormat="1" ht="12"/>
    <row r="105" s="138" customFormat="1" ht="12"/>
    <row r="106" s="138" customFormat="1" ht="12"/>
    <row r="107" s="138" customFormat="1" ht="12"/>
    <row r="108" s="138" customFormat="1" ht="12"/>
    <row r="109" s="138" customFormat="1" ht="12"/>
    <row r="110" s="138" customFormat="1" ht="12"/>
    <row r="111" s="138" customFormat="1" ht="12"/>
    <row r="112" s="138" customFormat="1" ht="12"/>
    <row r="113" s="138" customFormat="1" ht="12"/>
    <row r="114" s="138" customFormat="1" ht="12"/>
    <row r="115" s="138" customFormat="1" ht="12"/>
    <row r="116" s="138" customFormat="1" ht="12"/>
    <row r="117" s="138" customFormat="1" ht="12"/>
    <row r="118" s="138" customFormat="1" ht="12"/>
    <row r="119" s="138" customFormat="1" ht="12"/>
    <row r="120" s="138" customFormat="1" ht="12"/>
    <row r="121" s="138" customFormat="1" ht="12"/>
    <row r="122" s="138" customFormat="1" ht="12"/>
    <row r="123" s="138" customFormat="1" ht="12"/>
    <row r="124" s="138" customFormat="1" ht="12"/>
    <row r="125" s="138" customFormat="1" ht="12"/>
    <row r="126" s="138" customFormat="1" ht="12"/>
    <row r="127" s="138" customFormat="1" ht="12"/>
    <row r="128" s="138" customFormat="1" ht="12"/>
    <row r="129" s="138" customFormat="1" ht="12"/>
    <row r="130" s="138" customFormat="1" ht="12"/>
    <row r="131" s="138" customFormat="1" ht="12"/>
    <row r="132" s="138" customFormat="1" ht="12"/>
    <row r="133" s="138" customFormat="1" ht="12"/>
  </sheetData>
  <customSheetViews>
    <customSheetView guid="{7D38380E-1C45-414D-9448-E7733E7457CC}" scale="85">
      <selection activeCell="A3" sqref="A3:XFD127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85">
      <selection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 fitToPage="1">
      <selection activeCell="M17" sqref="M17"/>
      <pageMargins left="0.70866141732283472" right="0.70866141732283472" top="0.74803149606299213" bottom="0.74803149606299213" header="0.31496062992125984" footer="0.31496062992125984"/>
      <pageSetup paperSize="9" scale="82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 fitToPage="1">
      <selection activeCell="K16" sqref="K16"/>
      <pageMargins left="0.70866141732283472" right="0.70866141732283472" top="0.74803149606299213" bottom="0.74803149606299213" header="0.31496062992125984" footer="0.31496062992125984"/>
      <pageSetup paperSize="9" scale="82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 fitToPage="1">
      <selection activeCell="O22" sqref="O22"/>
      <pageMargins left="0.70866141732283472" right="0.70866141732283472" top="0.74803149606299213" bottom="0.74803149606299213" header="0.31496062992125984" footer="0.31496062992125984"/>
      <pageSetup paperSize="9" scale="61" orientation="portrait" r:id="rId5"/>
      <headerFooter>
        <evenFooter>&amp;LRESTRICTED</evenFooter>
        <firstFooter>&amp;LRESTRICTED</firstFooter>
      </headerFooter>
    </customSheetView>
    <customSheetView guid="{6A6962C3-E482-4427-A8C8-08CAA95BA31A}" showPageBreaks="1" fitToPage="1">
      <selection activeCell="B21" sqref="B21"/>
      <pageMargins left="0.70866141732283472" right="0.70866141732283472" top="0.74803149606299213" bottom="0.74803149606299213" header="0.31496062992125984" footer="0.31496062992125984"/>
      <pageSetup paperSize="9" scale="60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75" orientation="portrait" r:id="rId7"/>
  <headerFooter>
    <oddFooter>&amp;C15</oddFooter>
    <evenFooter>&amp;LPUBLIC</evenFooter>
    <firstFooter>&amp;LPUBLIC</first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51"/>
  <sheetViews>
    <sheetView zoomScaleNormal="100" zoomScalePageLayoutView="120" workbookViewId="0">
      <selection activeCell="B30" sqref="B30"/>
    </sheetView>
  </sheetViews>
  <sheetFormatPr defaultRowHeight="12.75"/>
  <cols>
    <col min="1" max="1" width="45.7109375" style="5" customWidth="1"/>
    <col min="2" max="6" width="10.7109375" style="5" customWidth="1"/>
    <col min="7" max="16384" width="9.140625" style="5"/>
  </cols>
  <sheetData>
    <row r="1" spans="1:15" ht="14.25">
      <c r="A1" s="135" t="s">
        <v>50</v>
      </c>
      <c r="B1" s="2"/>
    </row>
    <row r="2" spans="1:15">
      <c r="A2" s="136" t="s">
        <v>154</v>
      </c>
      <c r="B2" s="3"/>
    </row>
    <row r="3" spans="1:15">
      <c r="A3" s="4"/>
      <c r="B3" s="4"/>
      <c r="C3" s="6"/>
      <c r="D3" s="6"/>
      <c r="E3" s="6"/>
      <c r="F3" s="6"/>
    </row>
    <row r="4" spans="1:15" s="138" customFormat="1" ht="12" customHeight="1">
      <c r="A4" s="170" t="s">
        <v>155</v>
      </c>
      <c r="B4" s="170"/>
      <c r="C4" s="64"/>
      <c r="D4" s="64"/>
      <c r="E4" s="64"/>
      <c r="F4" s="64"/>
    </row>
    <row r="5" spans="1:15" s="138" customFormat="1" ht="12" customHeight="1">
      <c r="A5" s="80"/>
      <c r="B5" s="233"/>
      <c r="C5" s="233"/>
      <c r="D5" s="231" t="s">
        <v>51</v>
      </c>
      <c r="E5" s="233"/>
      <c r="F5" s="233"/>
    </row>
    <row r="6" spans="1:15" s="138" customFormat="1" ht="12" customHeight="1">
      <c r="A6" s="64"/>
      <c r="B6" s="171" t="s">
        <v>4</v>
      </c>
      <c r="C6" s="172" t="s">
        <v>5</v>
      </c>
      <c r="D6" s="172" t="s">
        <v>2</v>
      </c>
      <c r="E6" s="172" t="s">
        <v>3</v>
      </c>
      <c r="F6" s="172" t="s">
        <v>4</v>
      </c>
    </row>
    <row r="7" spans="1:15" s="138" customFormat="1" ht="12" customHeight="1">
      <c r="A7" s="170"/>
      <c r="B7" s="171" t="s">
        <v>86</v>
      </c>
      <c r="C7" s="159" t="s">
        <v>86</v>
      </c>
      <c r="D7" s="159" t="s">
        <v>86</v>
      </c>
      <c r="E7" s="159" t="s">
        <v>57</v>
      </c>
      <c r="F7" s="159" t="s">
        <v>57</v>
      </c>
    </row>
    <row r="8" spans="1:15" s="138" customFormat="1" ht="12" customHeight="1">
      <c r="A8" s="80"/>
      <c r="B8" s="173" t="s">
        <v>93</v>
      </c>
      <c r="C8" s="163" t="s">
        <v>93</v>
      </c>
      <c r="D8" s="221" t="s">
        <v>93</v>
      </c>
      <c r="E8" s="221" t="s">
        <v>93</v>
      </c>
      <c r="F8" s="221" t="s">
        <v>93</v>
      </c>
    </row>
    <row r="9" spans="1:15" s="138" customFormat="1" ht="12">
      <c r="A9" s="80" t="s">
        <v>33</v>
      </c>
      <c r="B9" s="325">
        <v>200.3</v>
      </c>
      <c r="C9" s="286">
        <v>204.6</v>
      </c>
      <c r="D9" s="286">
        <v>204.5</v>
      </c>
      <c r="E9" s="286">
        <v>207.2</v>
      </c>
      <c r="F9" s="286">
        <v>211.5</v>
      </c>
      <c r="H9" s="290"/>
      <c r="I9" s="290"/>
      <c r="J9" s="290"/>
      <c r="K9" s="290"/>
      <c r="L9" s="290"/>
      <c r="M9" s="290"/>
      <c r="N9" s="290"/>
      <c r="O9" s="290"/>
    </row>
    <row r="10" spans="1:15" s="138" customFormat="1" ht="12">
      <c r="A10" s="80" t="s">
        <v>34</v>
      </c>
      <c r="B10" s="325">
        <v>430.1</v>
      </c>
      <c r="C10" s="286">
        <v>439.6</v>
      </c>
      <c r="D10" s="286">
        <v>425.1</v>
      </c>
      <c r="E10" s="286">
        <v>430.3</v>
      </c>
      <c r="F10" s="286">
        <v>426.7</v>
      </c>
      <c r="H10" s="290"/>
      <c r="I10" s="290"/>
      <c r="J10" s="290"/>
      <c r="K10" s="290"/>
      <c r="L10" s="290"/>
      <c r="M10" s="290"/>
      <c r="N10" s="290"/>
      <c r="O10" s="290"/>
    </row>
    <row r="11" spans="1:15" s="138" customFormat="1" ht="12" customHeight="1">
      <c r="A11" s="80" t="s">
        <v>35</v>
      </c>
      <c r="B11" s="325">
        <v>458.7</v>
      </c>
      <c r="C11" s="174">
        <v>491</v>
      </c>
      <c r="D11" s="174">
        <v>526.20000000000005</v>
      </c>
      <c r="E11" s="174">
        <v>516.1</v>
      </c>
      <c r="F11" s="174">
        <v>527</v>
      </c>
      <c r="H11" s="290"/>
      <c r="I11" s="290"/>
      <c r="J11" s="290"/>
      <c r="K11" s="290"/>
      <c r="L11" s="290"/>
      <c r="M11" s="290"/>
      <c r="N11" s="290"/>
      <c r="O11" s="290"/>
    </row>
    <row r="12" spans="1:15" s="138" customFormat="1" ht="12" customHeight="1">
      <c r="A12" s="80" t="s">
        <v>36</v>
      </c>
      <c r="B12" s="318">
        <v>20.5</v>
      </c>
      <c r="C12" s="174">
        <v>21.1</v>
      </c>
      <c r="D12" s="174">
        <v>20.100000000000001</v>
      </c>
      <c r="E12" s="174">
        <v>20.8</v>
      </c>
      <c r="F12" s="174">
        <v>21.3</v>
      </c>
    </row>
    <row r="13" spans="1:15" s="138" customFormat="1" ht="12" customHeight="1">
      <c r="A13" s="80" t="s">
        <v>16</v>
      </c>
      <c r="B13" s="326">
        <v>33.9</v>
      </c>
      <c r="C13" s="176">
        <v>36.9</v>
      </c>
      <c r="D13" s="176">
        <v>36.700000000000003</v>
      </c>
      <c r="E13" s="176">
        <v>45.4</v>
      </c>
      <c r="F13" s="176">
        <v>41</v>
      </c>
    </row>
    <row r="14" spans="1:15" s="138" customFormat="1" ht="12" customHeight="1" thickBot="1">
      <c r="A14" s="80" t="s">
        <v>20</v>
      </c>
      <c r="B14" s="177">
        <v>1143.5</v>
      </c>
      <c r="C14" s="178">
        <v>1193.2</v>
      </c>
      <c r="D14" s="178">
        <v>1212.5999999999999</v>
      </c>
      <c r="E14" s="178">
        <v>1219.8</v>
      </c>
      <c r="F14" s="178">
        <v>1227.5</v>
      </c>
    </row>
    <row r="15" spans="1:15" s="138" customFormat="1" ht="12" customHeight="1">
      <c r="A15" s="64"/>
      <c r="B15" s="64"/>
      <c r="C15" s="179"/>
      <c r="D15" s="179"/>
      <c r="E15" s="179"/>
      <c r="F15" s="179"/>
    </row>
    <row r="16" spans="1:15" s="138" customFormat="1" ht="15" customHeight="1">
      <c r="A16" s="170" t="s">
        <v>156</v>
      </c>
      <c r="B16" s="170"/>
      <c r="C16" s="60"/>
      <c r="D16" s="60"/>
      <c r="E16" s="60"/>
      <c r="F16" s="60"/>
    </row>
    <row r="17" spans="1:6" s="138" customFormat="1" ht="12" customHeight="1">
      <c r="A17" s="170"/>
      <c r="B17" s="233"/>
      <c r="C17" s="233"/>
      <c r="D17" s="231"/>
      <c r="E17" s="233" t="s">
        <v>51</v>
      </c>
      <c r="F17" s="233"/>
    </row>
    <row r="18" spans="1:6" s="138" customFormat="1" ht="12" customHeight="1">
      <c r="A18" s="64"/>
      <c r="B18" s="171" t="s">
        <v>4</v>
      </c>
      <c r="C18" s="172" t="s">
        <v>5</v>
      </c>
      <c r="D18" s="172" t="s">
        <v>2</v>
      </c>
      <c r="E18" s="172" t="s">
        <v>3</v>
      </c>
      <c r="F18" s="172" t="s">
        <v>4</v>
      </c>
    </row>
    <row r="19" spans="1:6" s="138" customFormat="1" ht="12" customHeight="1">
      <c r="A19" s="64"/>
      <c r="B19" s="171" t="s">
        <v>86</v>
      </c>
      <c r="C19" s="159" t="s">
        <v>86</v>
      </c>
      <c r="D19" s="159" t="s">
        <v>86</v>
      </c>
      <c r="E19" s="159" t="s">
        <v>57</v>
      </c>
      <c r="F19" s="159" t="s">
        <v>57</v>
      </c>
    </row>
    <row r="20" spans="1:6" s="138" customFormat="1" ht="12" customHeight="1">
      <c r="A20" s="80"/>
      <c r="B20" s="173" t="s">
        <v>93</v>
      </c>
      <c r="C20" s="214" t="s">
        <v>93</v>
      </c>
      <c r="D20" s="221" t="s">
        <v>93</v>
      </c>
      <c r="E20" s="221" t="s">
        <v>93</v>
      </c>
      <c r="F20" s="221" t="s">
        <v>93</v>
      </c>
    </row>
    <row r="21" spans="1:6" s="138" customFormat="1" ht="12" customHeight="1">
      <c r="A21" s="80" t="s">
        <v>20</v>
      </c>
      <c r="B21" s="327">
        <v>1143.5</v>
      </c>
      <c r="C21" s="302">
        <v>1193.2</v>
      </c>
      <c r="D21" s="302">
        <v>1212.5999999999999</v>
      </c>
      <c r="E21" s="302">
        <v>1219.8</v>
      </c>
      <c r="F21" s="302">
        <v>1227.5</v>
      </c>
    </row>
    <row r="22" spans="1:6" s="138" customFormat="1" ht="12" customHeight="1">
      <c r="A22" s="80" t="s">
        <v>37</v>
      </c>
      <c r="B22" s="318">
        <v>349.6</v>
      </c>
      <c r="C22" s="174">
        <v>369.5</v>
      </c>
      <c r="D22" s="174">
        <v>386.1</v>
      </c>
      <c r="E22" s="174">
        <v>375.4</v>
      </c>
      <c r="F22" s="174">
        <v>382.3</v>
      </c>
    </row>
    <row r="23" spans="1:6" s="138" customFormat="1" ht="12" customHeight="1">
      <c r="A23" s="80" t="s">
        <v>41</v>
      </c>
      <c r="B23" s="318">
        <v>472.7</v>
      </c>
      <c r="C23" s="174">
        <v>487.4</v>
      </c>
      <c r="D23" s="174">
        <v>490.7</v>
      </c>
      <c r="E23" s="174">
        <v>499.8</v>
      </c>
      <c r="F23" s="174">
        <v>490.9</v>
      </c>
    </row>
    <row r="24" spans="1:6" s="138" customFormat="1" ht="12" customHeight="1">
      <c r="A24" s="80" t="s">
        <v>38</v>
      </c>
      <c r="B24" s="325">
        <v>62.5</v>
      </c>
      <c r="C24" s="174">
        <v>63.1</v>
      </c>
      <c r="D24" s="174">
        <v>63.6</v>
      </c>
      <c r="E24" s="174">
        <v>63</v>
      </c>
      <c r="F24" s="174">
        <v>61.8</v>
      </c>
    </row>
    <row r="25" spans="1:6" s="138" customFormat="1" ht="12" customHeight="1">
      <c r="A25" s="80" t="s">
        <v>39</v>
      </c>
      <c r="B25" s="318">
        <v>205.5</v>
      </c>
      <c r="C25" s="174">
        <v>215.7</v>
      </c>
      <c r="D25" s="174">
        <v>224.4</v>
      </c>
      <c r="E25" s="174">
        <v>221.4</v>
      </c>
      <c r="F25" s="174">
        <v>227.6</v>
      </c>
    </row>
    <row r="26" spans="1:6" s="138" customFormat="1" ht="12" customHeight="1">
      <c r="A26" s="80" t="s">
        <v>40</v>
      </c>
      <c r="B26" s="318">
        <v>76.3</v>
      </c>
      <c r="C26" s="174">
        <v>82.3</v>
      </c>
      <c r="D26" s="174">
        <v>81.099999999999994</v>
      </c>
      <c r="E26" s="174">
        <v>88.8</v>
      </c>
      <c r="F26" s="174">
        <v>93.1</v>
      </c>
    </row>
    <row r="27" spans="1:6" s="138" customFormat="1" ht="12" customHeight="1">
      <c r="A27" s="80"/>
      <c r="B27" s="167"/>
      <c r="C27" s="174"/>
      <c r="D27" s="174"/>
      <c r="E27" s="174"/>
      <c r="F27" s="174"/>
    </row>
    <row r="28" spans="1:6" s="138" customFormat="1" ht="12" customHeight="1">
      <c r="A28" s="80" t="s">
        <v>56</v>
      </c>
      <c r="B28" s="318">
        <v>160.6</v>
      </c>
      <c r="C28" s="174">
        <v>168.4</v>
      </c>
      <c r="D28" s="174">
        <v>172.5</v>
      </c>
      <c r="E28" s="174">
        <v>177.5</v>
      </c>
      <c r="F28" s="174">
        <v>169.5</v>
      </c>
    </row>
    <row r="29" spans="1:6" s="138" customFormat="1" ht="12" customHeight="1">
      <c r="A29" s="138" t="s">
        <v>144</v>
      </c>
      <c r="B29" s="318">
        <v>261.7</v>
      </c>
      <c r="C29" s="174">
        <v>276.10000000000002</v>
      </c>
      <c r="D29" s="174">
        <v>296.60000000000002</v>
      </c>
      <c r="E29" s="174">
        <v>278.60000000000002</v>
      </c>
      <c r="F29" s="174">
        <v>285.2</v>
      </c>
    </row>
    <row r="30" spans="1:6" s="138" customFormat="1" ht="12" customHeight="1">
      <c r="C30" s="175"/>
      <c r="D30" s="175"/>
      <c r="E30" s="175"/>
      <c r="F30" s="175"/>
    </row>
    <row r="31" spans="1:6" s="138" customFormat="1" ht="12" customHeight="1">
      <c r="A31" s="203" t="s">
        <v>147</v>
      </c>
      <c r="B31" s="80"/>
      <c r="F31" s="163"/>
    </row>
    <row r="32" spans="1:6" s="138" customFormat="1" ht="5.25" customHeight="1"/>
    <row r="33" spans="1:1" s="138" customFormat="1" ht="12">
      <c r="A33" s="201" t="s">
        <v>150</v>
      </c>
    </row>
    <row r="34" spans="1:1" s="138" customFormat="1" ht="5.25" customHeight="1"/>
    <row r="35" spans="1:1" s="138" customFormat="1" ht="12"/>
    <row r="36" spans="1:1" s="138" customFormat="1" ht="12"/>
    <row r="37" spans="1:1" s="138" customFormat="1" ht="12"/>
    <row r="38" spans="1:1" s="138" customFormat="1" ht="12"/>
    <row r="39" spans="1:1" s="138" customFormat="1" ht="12"/>
    <row r="40" spans="1:1" s="138" customFormat="1" ht="12"/>
    <row r="41" spans="1:1" s="138" customFormat="1" ht="12"/>
    <row r="42" spans="1:1" s="138" customFormat="1" ht="12"/>
    <row r="43" spans="1:1" s="138" customFormat="1" ht="12"/>
    <row r="44" spans="1:1" s="138" customFormat="1" ht="12"/>
    <row r="45" spans="1:1" s="138" customFormat="1" ht="12"/>
    <row r="46" spans="1:1" s="138" customFormat="1" ht="12"/>
    <row r="47" spans="1:1" s="138" customFormat="1" ht="12"/>
    <row r="48" spans="1:1" s="138" customFormat="1" ht="12"/>
    <row r="49" s="138" customFormat="1" ht="12"/>
    <row r="50" s="138" customFormat="1" ht="12"/>
    <row r="51" s="138" customFormat="1" ht="12"/>
  </sheetData>
  <customSheetViews>
    <customSheetView guid="{7D38380E-1C45-414D-9448-E7733E7457CC}" scale="115" showPageBreaks="1">
      <selection activeCell="D16" sqref="D16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15">
      <selection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>
      <selection activeCell="G31" sqref="G31:H31"/>
      <pageMargins left="0.70866141732283472" right="0.70866141732283472" top="0.74803149606299213" bottom="0.74803149606299213" header="0.31496062992125984" footer="0.31496062992125984"/>
      <pageSetup paperSize="9" scale="77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selection activeCell="K37" sqref="K37"/>
      <pageMargins left="0.70866141732283472" right="0.70866141732283472" top="0.74803149606299213" bottom="0.74803149606299213" header="0.31496062992125984" footer="0.31496062992125984"/>
      <pageSetup paperSize="9" scale="77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>
      <selection activeCell="A43" sqref="A43"/>
      <pageMargins left="0.70866141732283472" right="0.70866141732283472" top="0.74803149606299213" bottom="0.74803149606299213" header="0.31496062992125984" footer="0.31496062992125984"/>
      <pageSetup paperSize="9" scale="70" fitToWidth="3" orientation="portrait" r:id="rId5"/>
      <headerFooter>
        <evenFooter>&amp;LRESTRICTED</evenFooter>
        <firstFooter>&amp;LRESTRICTED</firstFooter>
      </headerFooter>
    </customSheetView>
    <customSheetView guid="{6A6962C3-E482-4427-A8C8-08CAA95BA31A}" scale="60" showPageBreaks="1" view="pageBreakPreview">
      <selection activeCell="N9" sqref="N9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3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80" fitToWidth="3" orientation="portrait" r:id="rId7"/>
  <headerFooter>
    <oddFooter>&amp;C16</oddFooter>
    <evenFooter>&amp;LPUBLIC</evenFooter>
    <firstFooter>&amp;LPUBLIC</firstFooter>
  </headerFooter>
  <colBreaks count="1" manualBreakCount="1">
    <brk id="9" max="1048575" man="1"/>
  </colBreaks>
  <ignoredErrors>
    <ignoredError sqref="B7:B8 B16:B17 B1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112"/>
  <sheetViews>
    <sheetView zoomScaleNormal="100" zoomScalePageLayoutView="120" workbookViewId="0">
      <selection activeCell="C16" sqref="C16"/>
    </sheetView>
  </sheetViews>
  <sheetFormatPr defaultRowHeight="12.75"/>
  <cols>
    <col min="1" max="1" width="45.7109375" style="5" customWidth="1"/>
    <col min="2" max="6" width="10.7109375" style="5" customWidth="1"/>
    <col min="7" max="16384" width="9.140625" style="5"/>
  </cols>
  <sheetData>
    <row r="1" spans="1:14" ht="14.25">
      <c r="A1" s="135" t="s">
        <v>50</v>
      </c>
      <c r="B1" s="2"/>
    </row>
    <row r="2" spans="1:14">
      <c r="A2" s="136" t="s">
        <v>157</v>
      </c>
      <c r="B2" s="3"/>
    </row>
    <row r="3" spans="1:14" s="138" customFormat="1" ht="12">
      <c r="A3" s="180"/>
      <c r="B3" s="181"/>
      <c r="C3" s="64"/>
      <c r="D3" s="64"/>
      <c r="E3" s="64"/>
      <c r="F3" s="64"/>
    </row>
    <row r="4" spans="1:14" s="138" customFormat="1" ht="12" customHeight="1">
      <c r="A4" s="182" t="s">
        <v>158</v>
      </c>
      <c r="B4" s="170"/>
      <c r="C4" s="64"/>
      <c r="D4" s="64"/>
      <c r="E4" s="64"/>
      <c r="F4" s="64"/>
    </row>
    <row r="5" spans="1:14" s="138" customFormat="1" ht="12" customHeight="1">
      <c r="A5" s="80"/>
      <c r="B5" s="233"/>
      <c r="C5" s="233"/>
      <c r="D5" s="231" t="s">
        <v>0</v>
      </c>
      <c r="E5" s="233"/>
      <c r="F5" s="233"/>
    </row>
    <row r="6" spans="1:14" s="138" customFormat="1" ht="12" customHeight="1">
      <c r="A6" s="64"/>
      <c r="B6" s="158" t="s">
        <v>4</v>
      </c>
      <c r="C6" s="172" t="s">
        <v>5</v>
      </c>
      <c r="D6" s="172" t="s">
        <v>2</v>
      </c>
      <c r="E6" s="172" t="s">
        <v>3</v>
      </c>
      <c r="F6" s="172" t="s">
        <v>4</v>
      </c>
    </row>
    <row r="7" spans="1:14" s="138" customFormat="1" ht="12" customHeight="1">
      <c r="A7" s="170"/>
      <c r="B7" s="158" t="s">
        <v>86</v>
      </c>
      <c r="C7" s="159" t="s">
        <v>86</v>
      </c>
      <c r="D7" s="159" t="s">
        <v>86</v>
      </c>
      <c r="E7" s="159" t="s">
        <v>57</v>
      </c>
      <c r="F7" s="159" t="s">
        <v>57</v>
      </c>
    </row>
    <row r="8" spans="1:14" s="138" customFormat="1" ht="12" customHeight="1">
      <c r="A8" s="80"/>
      <c r="B8" s="162" t="s">
        <v>28</v>
      </c>
      <c r="C8" s="163" t="s">
        <v>28</v>
      </c>
      <c r="D8" s="221" t="s">
        <v>28</v>
      </c>
      <c r="E8" s="221" t="s">
        <v>28</v>
      </c>
      <c r="F8" s="221" t="s">
        <v>28</v>
      </c>
    </row>
    <row r="9" spans="1:14" s="138" customFormat="1" ht="12">
      <c r="A9" s="80" t="s">
        <v>33</v>
      </c>
      <c r="B9" s="324">
        <v>2.2999999999999998</v>
      </c>
      <c r="C9" s="174">
        <v>3.4</v>
      </c>
      <c r="D9" s="174">
        <v>3.2</v>
      </c>
      <c r="E9" s="174">
        <v>2.4</v>
      </c>
      <c r="F9" s="174">
        <v>2.4</v>
      </c>
      <c r="H9" s="291"/>
      <c r="I9" s="291"/>
      <c r="J9" s="291"/>
      <c r="K9" s="291"/>
      <c r="L9" s="291"/>
      <c r="M9" s="291"/>
      <c r="N9" s="291"/>
    </row>
    <row r="10" spans="1:14" s="138" customFormat="1" ht="12">
      <c r="A10" s="80" t="s">
        <v>34</v>
      </c>
      <c r="B10" s="324">
        <v>2</v>
      </c>
      <c r="C10" s="174">
        <v>2.1</v>
      </c>
      <c r="D10" s="174">
        <v>2.2000000000000002</v>
      </c>
      <c r="E10" s="174">
        <v>1.6</v>
      </c>
      <c r="F10" s="174">
        <v>2.1</v>
      </c>
      <c r="H10" s="291"/>
      <c r="I10" s="291"/>
      <c r="J10" s="291"/>
      <c r="K10" s="291"/>
      <c r="L10" s="291"/>
      <c r="M10" s="291"/>
      <c r="N10" s="291"/>
    </row>
    <row r="11" spans="1:14" s="138" customFormat="1" ht="12" customHeight="1">
      <c r="A11" s="80" t="s">
        <v>35</v>
      </c>
      <c r="B11" s="324">
        <v>1.8</v>
      </c>
      <c r="C11" s="168">
        <v>1.4</v>
      </c>
      <c r="D11" s="168">
        <v>2.4</v>
      </c>
      <c r="E11" s="168">
        <v>-0.1</v>
      </c>
      <c r="F11" s="168">
        <v>0.7</v>
      </c>
      <c r="H11" s="291"/>
      <c r="I11" s="291"/>
      <c r="J11" s="291"/>
      <c r="K11" s="291"/>
      <c r="L11" s="291"/>
      <c r="M11" s="291"/>
      <c r="N11" s="291"/>
    </row>
    <row r="12" spans="1:14" s="138" customFormat="1" ht="12" customHeight="1">
      <c r="A12" s="80" t="s">
        <v>36</v>
      </c>
      <c r="B12" s="324">
        <v>1.5</v>
      </c>
      <c r="C12" s="174">
        <v>2.2000000000000002</v>
      </c>
      <c r="D12" s="174">
        <v>1.3</v>
      </c>
      <c r="E12" s="168">
        <v>1.4</v>
      </c>
      <c r="F12" s="174">
        <v>3.5</v>
      </c>
      <c r="H12" s="291"/>
      <c r="I12" s="291"/>
      <c r="J12" s="291"/>
      <c r="K12" s="291"/>
      <c r="L12" s="291"/>
      <c r="M12" s="291"/>
      <c r="N12" s="291"/>
    </row>
    <row r="13" spans="1:14" s="138" customFormat="1" ht="12" customHeight="1">
      <c r="A13" s="80" t="s">
        <v>20</v>
      </c>
      <c r="B13" s="324">
        <v>2.1</v>
      </c>
      <c r="C13" s="168">
        <v>2.2000000000000002</v>
      </c>
      <c r="D13" s="168">
        <v>2.4</v>
      </c>
      <c r="E13" s="168">
        <v>0.6</v>
      </c>
      <c r="F13" s="178">
        <v>1.5</v>
      </c>
      <c r="H13" s="291"/>
      <c r="I13" s="291"/>
      <c r="J13" s="291"/>
      <c r="K13" s="291"/>
      <c r="L13" s="291"/>
      <c r="M13" s="291"/>
      <c r="N13" s="291"/>
    </row>
    <row r="14" spans="1:14" s="138" customFormat="1" ht="12" customHeight="1">
      <c r="A14" s="64"/>
      <c r="B14" s="64"/>
      <c r="C14" s="183"/>
      <c r="D14" s="183"/>
      <c r="E14" s="183"/>
      <c r="F14" s="183"/>
    </row>
    <row r="15" spans="1:14" s="138" customFormat="1" ht="15" customHeight="1">
      <c r="A15" s="182" t="s">
        <v>159</v>
      </c>
      <c r="B15" s="170"/>
      <c r="C15" s="60"/>
      <c r="D15" s="60"/>
      <c r="E15" s="60"/>
      <c r="F15" s="60"/>
    </row>
    <row r="16" spans="1:14" s="138" customFormat="1" ht="12" customHeight="1">
      <c r="A16" s="170"/>
      <c r="B16" s="233"/>
      <c r="C16" s="233"/>
      <c r="D16" s="231" t="s">
        <v>0</v>
      </c>
      <c r="E16" s="233"/>
      <c r="F16" s="233"/>
    </row>
    <row r="17" spans="1:14" s="138" customFormat="1" ht="12" customHeight="1">
      <c r="A17" s="64"/>
      <c r="B17" s="158" t="s">
        <v>4</v>
      </c>
      <c r="C17" s="172" t="s">
        <v>5</v>
      </c>
      <c r="D17" s="172" t="s">
        <v>2</v>
      </c>
      <c r="E17" s="172" t="s">
        <v>3</v>
      </c>
      <c r="F17" s="172" t="s">
        <v>4</v>
      </c>
    </row>
    <row r="18" spans="1:14" s="138" customFormat="1" ht="12" customHeight="1">
      <c r="A18" s="64"/>
      <c r="B18" s="158" t="s">
        <v>86</v>
      </c>
      <c r="C18" s="159" t="s">
        <v>86</v>
      </c>
      <c r="D18" s="159" t="s">
        <v>86</v>
      </c>
      <c r="E18" s="159" t="s">
        <v>57</v>
      </c>
      <c r="F18" s="159" t="s">
        <v>57</v>
      </c>
    </row>
    <row r="19" spans="1:14" s="138" customFormat="1" ht="12" customHeight="1">
      <c r="A19" s="80"/>
      <c r="B19" s="162" t="s">
        <v>28</v>
      </c>
      <c r="C19" s="163" t="s">
        <v>28</v>
      </c>
      <c r="D19" s="221" t="s">
        <v>28</v>
      </c>
      <c r="E19" s="221" t="s">
        <v>28</v>
      </c>
      <c r="F19" s="221" t="s">
        <v>28</v>
      </c>
      <c r="H19" s="291"/>
      <c r="I19" s="291"/>
      <c r="J19" s="291"/>
      <c r="K19" s="291"/>
      <c r="L19" s="291"/>
      <c r="M19" s="291"/>
      <c r="N19" s="291"/>
    </row>
    <row r="20" spans="1:14" s="138" customFormat="1" ht="12" customHeight="1">
      <c r="A20" s="80" t="s">
        <v>37</v>
      </c>
      <c r="B20" s="324">
        <v>1.7</v>
      </c>
      <c r="C20" s="168">
        <v>0.7</v>
      </c>
      <c r="D20" s="174">
        <v>1.7</v>
      </c>
      <c r="E20" s="168">
        <v>-2.2999999999999998</v>
      </c>
      <c r="F20" s="168">
        <v>0.5</v>
      </c>
      <c r="H20" s="291"/>
      <c r="I20" s="291"/>
      <c r="J20" s="291"/>
      <c r="K20" s="291"/>
      <c r="L20" s="291"/>
      <c r="M20" s="291"/>
      <c r="N20" s="291"/>
    </row>
    <row r="21" spans="1:14" s="138" customFormat="1" ht="12" customHeight="1">
      <c r="A21" s="80" t="s">
        <v>41</v>
      </c>
      <c r="B21" s="324">
        <v>2.9</v>
      </c>
      <c r="C21" s="174">
        <v>4.2</v>
      </c>
      <c r="D21" s="174">
        <v>3.5</v>
      </c>
      <c r="E21" s="174">
        <v>2.6</v>
      </c>
      <c r="F21" s="168">
        <v>2.8</v>
      </c>
      <c r="H21" s="291"/>
      <c r="I21" s="291"/>
      <c r="J21" s="291"/>
      <c r="K21" s="291"/>
      <c r="L21" s="291"/>
      <c r="M21" s="291"/>
      <c r="N21" s="291"/>
    </row>
    <row r="22" spans="1:14" s="138" customFormat="1" ht="12" customHeight="1">
      <c r="A22" s="80" t="s">
        <v>38</v>
      </c>
      <c r="B22" s="324">
        <v>2.2999999999999998</v>
      </c>
      <c r="C22" s="174">
        <v>2.8</v>
      </c>
      <c r="D22" s="174">
        <v>2.9</v>
      </c>
      <c r="E22" s="174">
        <v>2.2000000000000002</v>
      </c>
      <c r="F22" s="168">
        <v>3.1</v>
      </c>
      <c r="H22" s="291"/>
      <c r="I22" s="291"/>
      <c r="J22" s="291"/>
      <c r="K22" s="291"/>
      <c r="L22" s="291"/>
      <c r="M22" s="291"/>
      <c r="N22" s="291"/>
    </row>
    <row r="23" spans="1:14" s="138" customFormat="1" ht="12" customHeight="1">
      <c r="A23" s="80" t="s">
        <v>39</v>
      </c>
      <c r="B23" s="324">
        <v>0.9</v>
      </c>
      <c r="C23" s="168">
        <v>0.4</v>
      </c>
      <c r="D23" s="168">
        <v>0.9</v>
      </c>
      <c r="E23" s="168">
        <v>0.9</v>
      </c>
      <c r="F23" s="168">
        <v>0.1</v>
      </c>
      <c r="H23" s="291"/>
      <c r="I23" s="291"/>
      <c r="J23" s="291"/>
      <c r="K23" s="291"/>
      <c r="L23" s="291"/>
      <c r="M23" s="291"/>
      <c r="N23" s="291"/>
    </row>
    <row r="24" spans="1:14" s="138" customFormat="1" ht="12" customHeight="1">
      <c r="A24" s="80" t="s">
        <v>40</v>
      </c>
      <c r="B24" s="324">
        <v>0.7</v>
      </c>
      <c r="C24" s="174">
        <v>1</v>
      </c>
      <c r="D24" s="174">
        <v>1.1000000000000001</v>
      </c>
      <c r="E24" s="168">
        <v>-1.1000000000000001</v>
      </c>
      <c r="F24" s="168">
        <v>0.4</v>
      </c>
      <c r="H24" s="291"/>
      <c r="I24" s="291"/>
      <c r="J24" s="291"/>
      <c r="K24" s="291"/>
      <c r="L24" s="291"/>
      <c r="M24" s="291"/>
      <c r="N24" s="291"/>
    </row>
    <row r="25" spans="1:14" s="138" customFormat="1" ht="12" customHeight="1">
      <c r="A25" s="80" t="s">
        <v>20</v>
      </c>
      <c r="B25" s="324">
        <v>2.1</v>
      </c>
      <c r="C25" s="168">
        <v>2.2000000000000002</v>
      </c>
      <c r="D25" s="168">
        <v>2.4</v>
      </c>
      <c r="E25" s="168">
        <v>0.6</v>
      </c>
      <c r="F25" s="168">
        <v>1.5</v>
      </c>
      <c r="H25" s="291"/>
      <c r="I25" s="291"/>
      <c r="J25" s="291"/>
      <c r="K25" s="291"/>
      <c r="L25" s="291"/>
      <c r="M25" s="291"/>
      <c r="N25" s="291"/>
    </row>
    <row r="26" spans="1:14" s="138" customFormat="1" ht="12">
      <c r="C26" s="146"/>
      <c r="D26" s="146"/>
      <c r="E26" s="146"/>
      <c r="F26" s="146"/>
    </row>
    <row r="27" spans="1:14" s="138" customFormat="1" ht="12">
      <c r="C27" s="146"/>
      <c r="D27" s="146"/>
      <c r="E27" s="146"/>
      <c r="F27" s="146"/>
    </row>
    <row r="28" spans="1:14" s="138" customFormat="1" ht="12">
      <c r="A28" s="234" t="s">
        <v>153</v>
      </c>
      <c r="B28" s="223"/>
      <c r="C28" s="223"/>
      <c r="D28" s="223"/>
      <c r="E28" s="223"/>
      <c r="F28" s="223"/>
    </row>
    <row r="29" spans="1:14" s="138" customFormat="1" ht="5.25" customHeight="1"/>
    <row r="30" spans="1:14" s="138" customFormat="1" ht="12">
      <c r="A30" s="270" t="s">
        <v>149</v>
      </c>
      <c r="B30" s="218"/>
      <c r="C30" s="218"/>
      <c r="D30" s="218"/>
      <c r="E30" s="218"/>
      <c r="F30" s="218"/>
    </row>
    <row r="31" spans="1:14" s="138" customFormat="1" ht="5.25" customHeight="1"/>
    <row r="32" spans="1:14" s="138" customFormat="1" ht="12">
      <c r="A32" s="191"/>
    </row>
    <row r="33" s="138" customFormat="1" ht="12"/>
    <row r="34" s="138" customFormat="1" ht="12"/>
    <row r="35" s="138" customFormat="1" ht="12"/>
    <row r="36" s="138" customFormat="1" ht="12"/>
    <row r="37" s="138" customFormat="1" ht="12"/>
    <row r="38" s="138" customFormat="1" ht="12"/>
    <row r="39" s="138" customFormat="1" ht="12"/>
    <row r="40" s="138" customFormat="1" ht="12"/>
    <row r="41" s="138" customFormat="1" ht="12"/>
    <row r="42" s="138" customFormat="1" ht="12"/>
    <row r="43" s="138" customFormat="1" ht="12"/>
    <row r="44" s="138" customFormat="1" ht="12"/>
    <row r="45" s="138" customFormat="1" ht="12"/>
    <row r="46" s="138" customFormat="1" ht="12"/>
    <row r="47" s="138" customFormat="1" ht="12"/>
    <row r="48" s="138" customFormat="1" ht="12"/>
    <row r="49" s="138" customFormat="1" ht="12"/>
    <row r="50" s="138" customFormat="1" ht="12"/>
    <row r="51" s="138" customFormat="1" ht="12"/>
    <row r="52" s="138" customFormat="1" ht="12"/>
    <row r="53" s="138" customFormat="1" ht="12"/>
    <row r="54" s="138" customFormat="1" ht="12"/>
    <row r="55" s="138" customFormat="1" ht="12"/>
    <row r="56" s="138" customFormat="1" ht="12"/>
    <row r="57" s="138" customFormat="1" ht="12"/>
    <row r="58" s="138" customFormat="1" ht="12"/>
    <row r="59" s="138" customFormat="1" ht="12"/>
    <row r="60" s="138" customFormat="1" ht="12"/>
    <row r="61" s="138" customFormat="1" ht="12"/>
    <row r="62" s="138" customFormat="1" ht="12"/>
    <row r="63" s="138" customFormat="1" ht="12"/>
    <row r="64" s="138" customFormat="1" ht="12"/>
    <row r="65" s="138" customFormat="1" ht="12"/>
    <row r="66" s="138" customFormat="1" ht="12"/>
    <row r="67" s="138" customFormat="1" ht="12"/>
    <row r="68" s="138" customFormat="1" ht="12"/>
    <row r="69" s="138" customFormat="1" ht="12"/>
    <row r="70" s="138" customFormat="1" ht="12"/>
    <row r="71" s="138" customFormat="1" ht="12"/>
    <row r="72" s="138" customFormat="1" ht="12"/>
    <row r="73" s="138" customFormat="1" ht="12"/>
    <row r="74" s="138" customFormat="1" ht="12"/>
    <row r="75" s="138" customFormat="1" ht="12"/>
    <row r="76" s="138" customFormat="1" ht="12"/>
    <row r="77" s="138" customFormat="1" ht="12"/>
    <row r="78" s="138" customFormat="1" ht="12"/>
    <row r="79" s="138" customFormat="1" ht="12"/>
    <row r="80" s="138" customFormat="1" ht="12"/>
    <row r="81" s="138" customFormat="1" ht="12"/>
    <row r="82" s="138" customFormat="1" ht="12"/>
    <row r="83" s="138" customFormat="1" ht="12"/>
    <row r="84" s="138" customFormat="1" ht="12"/>
    <row r="85" s="138" customFormat="1" ht="12"/>
    <row r="86" s="138" customFormat="1" ht="12"/>
    <row r="87" s="138" customFormat="1" ht="12"/>
    <row r="88" s="138" customFormat="1" ht="12"/>
    <row r="89" s="138" customFormat="1" ht="12"/>
    <row r="90" s="138" customFormat="1" ht="12"/>
    <row r="91" s="138" customFormat="1" ht="12"/>
    <row r="92" s="138" customFormat="1" ht="12"/>
    <row r="93" s="138" customFormat="1" ht="12"/>
    <row r="94" s="138" customFormat="1" ht="12"/>
    <row r="95" s="138" customFormat="1" ht="12"/>
    <row r="96" s="138" customFormat="1" ht="12"/>
    <row r="97" s="138" customFormat="1" ht="12"/>
    <row r="98" s="138" customFormat="1" ht="12"/>
    <row r="99" s="138" customFormat="1" ht="12"/>
    <row r="100" s="138" customFormat="1" ht="12"/>
    <row r="101" s="138" customFormat="1" ht="12"/>
    <row r="102" s="138" customFormat="1" ht="12"/>
    <row r="103" s="138" customFormat="1" ht="12"/>
    <row r="104" s="138" customFormat="1" ht="12"/>
    <row r="105" s="138" customFormat="1" ht="12"/>
    <row r="106" s="138" customFormat="1" ht="12"/>
    <row r="107" s="138" customFormat="1" ht="12"/>
    <row r="108" s="138" customFormat="1" ht="12"/>
    <row r="109" s="138" customFormat="1" ht="12"/>
    <row r="110" s="138" customFormat="1" ht="12"/>
    <row r="111" s="138" customFormat="1" ht="12"/>
    <row r="112" s="138" customFormat="1" ht="12"/>
  </sheetData>
  <customSheetViews>
    <customSheetView guid="{7D38380E-1C45-414D-9448-E7733E7457CC}" scale="120" showPageBreaks="1">
      <selection activeCell="D21" sqref="D21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45" topLeftCell="A7">
      <selection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5D6365A-09F6-4C54-BF18-DD6F56EE25F0}" scale="120" showPageBreaks="1">
      <selection activeCell="H39" sqref="H3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6A6962C3-E482-4427-A8C8-08CAA95BA31A}" scale="60" showPageBreaks="1" view="pageBreakPreview">
      <selection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pageMargins left="0.59055118110236227" right="0" top="0.74803149606299213" bottom="0.74803149606299213" header="0.31496062992125984" footer="0.31496062992125984"/>
  <pageSetup paperSize="9" scale="80" orientation="portrait" r:id="rId5"/>
  <headerFooter>
    <oddFooter>&amp;C17</oddFooter>
    <evenFooter>&amp;LPUBLIC</evenFooter>
    <firstFooter>&amp;LPUBLIC</firstFooter>
  </headerFooter>
  <ignoredErrors>
    <ignoredError sqref="B14:F16 B7:B8 B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E28"/>
  <sheetViews>
    <sheetView zoomScale="75" zoomScaleNormal="75" workbookViewId="0">
      <selection activeCell="C16" sqref="C16"/>
    </sheetView>
  </sheetViews>
  <sheetFormatPr defaultRowHeight="15"/>
  <cols>
    <col min="2" max="2" width="11.140625" customWidth="1"/>
    <col min="3" max="3" width="62" bestFit="1" customWidth="1"/>
    <col min="4" max="4" width="17.85546875" customWidth="1"/>
    <col min="5" max="5" width="9.140625" style="212"/>
  </cols>
  <sheetData>
    <row r="2" spans="2:4" ht="18">
      <c r="C2" s="15" t="s">
        <v>62</v>
      </c>
    </row>
    <row r="3" spans="2:4">
      <c r="D3" s="17" t="s">
        <v>63</v>
      </c>
    </row>
    <row r="6" spans="2:4" ht="18" customHeight="1">
      <c r="B6" s="16" t="s">
        <v>54</v>
      </c>
      <c r="D6" s="213">
        <v>1</v>
      </c>
    </row>
    <row r="7" spans="2:4" ht="18" customHeight="1">
      <c r="B7" s="14"/>
      <c r="D7" s="213"/>
    </row>
    <row r="8" spans="2:4" ht="18" customHeight="1">
      <c r="B8" s="16" t="s">
        <v>60</v>
      </c>
      <c r="D8" s="213"/>
    </row>
    <row r="9" spans="2:4" ht="18" customHeight="1">
      <c r="C9" s="24" t="s">
        <v>103</v>
      </c>
      <c r="D9" s="213">
        <v>2</v>
      </c>
    </row>
    <row r="10" spans="2:4" ht="18" customHeight="1">
      <c r="C10" s="24" t="s">
        <v>134</v>
      </c>
      <c r="D10" s="213">
        <v>3</v>
      </c>
    </row>
    <row r="11" spans="2:4" ht="18" customHeight="1">
      <c r="C11" s="24" t="s">
        <v>135</v>
      </c>
      <c r="D11" s="213">
        <v>4</v>
      </c>
    </row>
    <row r="12" spans="2:4" ht="18" customHeight="1">
      <c r="C12" s="24" t="s">
        <v>107</v>
      </c>
      <c r="D12" s="213">
        <v>5</v>
      </c>
    </row>
    <row r="13" spans="2:4" ht="18" customHeight="1">
      <c r="C13" s="24" t="s">
        <v>16</v>
      </c>
      <c r="D13" s="213">
        <v>6</v>
      </c>
    </row>
    <row r="14" spans="2:4" ht="18" customHeight="1">
      <c r="C14" s="14"/>
      <c r="D14" s="213"/>
    </row>
    <row r="15" spans="2:4" ht="18" customHeight="1">
      <c r="B15" s="16" t="s">
        <v>59</v>
      </c>
      <c r="D15" s="213"/>
    </row>
    <row r="16" spans="2:4" ht="18" customHeight="1">
      <c r="C16" s="24" t="s">
        <v>37</v>
      </c>
      <c r="D16" s="213">
        <v>7</v>
      </c>
    </row>
    <row r="17" spans="2:4" ht="18" customHeight="1">
      <c r="C17" s="24" t="s">
        <v>41</v>
      </c>
      <c r="D17" s="213">
        <v>8</v>
      </c>
    </row>
    <row r="18" spans="2:4" ht="18" customHeight="1">
      <c r="C18" s="24" t="s">
        <v>38</v>
      </c>
      <c r="D18" s="213">
        <v>9</v>
      </c>
    </row>
    <row r="19" spans="2:4" ht="18" customHeight="1">
      <c r="C19" s="24" t="s">
        <v>39</v>
      </c>
      <c r="D19" s="213">
        <v>10</v>
      </c>
    </row>
    <row r="20" spans="2:4" ht="18" customHeight="1">
      <c r="C20" s="24" t="s">
        <v>40</v>
      </c>
      <c r="D20" s="213">
        <v>11</v>
      </c>
    </row>
    <row r="21" spans="2:4" ht="18" customHeight="1">
      <c r="C21" s="14"/>
      <c r="D21" s="213"/>
    </row>
    <row r="22" spans="2:4" ht="18" customHeight="1">
      <c r="B22" s="16" t="s">
        <v>61</v>
      </c>
      <c r="C22" s="14"/>
      <c r="D22" s="213"/>
    </row>
    <row r="23" spans="2:4" ht="18" customHeight="1">
      <c r="C23" s="24" t="s">
        <v>136</v>
      </c>
      <c r="D23" s="213">
        <v>12</v>
      </c>
    </row>
    <row r="24" spans="2:4" ht="18" customHeight="1">
      <c r="C24" s="24" t="s">
        <v>137</v>
      </c>
      <c r="D24" s="213">
        <v>13</v>
      </c>
    </row>
    <row r="25" spans="2:4" ht="18" customHeight="1">
      <c r="C25" s="24" t="s">
        <v>52</v>
      </c>
      <c r="D25" s="213">
        <v>14</v>
      </c>
    </row>
    <row r="26" spans="2:4" ht="18" customHeight="1">
      <c r="C26" s="24" t="s">
        <v>95</v>
      </c>
      <c r="D26" s="213">
        <v>15</v>
      </c>
    </row>
    <row r="27" spans="2:4" ht="18" customHeight="1">
      <c r="C27" s="24" t="s">
        <v>138</v>
      </c>
      <c r="D27" s="213">
        <v>16</v>
      </c>
    </row>
    <row r="28" spans="2:4" ht="18" customHeight="1">
      <c r="C28" s="24" t="s">
        <v>139</v>
      </c>
      <c r="D28" s="213">
        <v>17</v>
      </c>
    </row>
  </sheetData>
  <customSheetViews>
    <customSheetView guid="{7D38380E-1C45-414D-9448-E7733E7457CC}" scale="75">
      <selection activeCell="C23" sqref="C23:C28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75">
      <selection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5D6365A-09F6-4C54-BF18-DD6F56EE25F0}" scale="75" showPageBreaks="1">
      <selection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6A6962C3-E482-4427-A8C8-08CAA95BA31A}" scale="75" showPageBreaks="1">
      <selection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printOptions horizontalCentered="1" verticalCentered="1"/>
  <pageMargins left="0" right="0" top="0.74803149606299213" bottom="0.74803149606299213" header="0.31496062992125984" footer="0.31496062992125984"/>
  <pageSetup paperSize="9" scale="60" orientation="portrait" r:id="rId5"/>
  <headerFooter>
    <oddFooter>&amp;LPUBLIC</oddFooter>
    <evenFooter>&amp;LPUBLIC</evenFooter>
    <firstFooter>&amp;LPUBLIC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53"/>
  <sheetViews>
    <sheetView zoomScaleNormal="100" workbookViewId="0">
      <selection activeCell="B58" sqref="B58"/>
    </sheetView>
  </sheetViews>
  <sheetFormatPr defaultRowHeight="12.75"/>
  <cols>
    <col min="1" max="1" width="60.7109375" style="8" customWidth="1"/>
    <col min="2" max="2" width="14.42578125" style="11" customWidth="1"/>
    <col min="3" max="6" width="10.7109375" style="7" customWidth="1"/>
    <col min="7" max="16384" width="9.140625" style="7"/>
  </cols>
  <sheetData>
    <row r="1" spans="1:9" ht="15">
      <c r="A1" s="99" t="s">
        <v>50</v>
      </c>
      <c r="B1" s="12"/>
    </row>
    <row r="2" spans="1:9">
      <c r="A2" s="100" t="s">
        <v>54</v>
      </c>
      <c r="B2" s="13"/>
      <c r="H2" s="30"/>
      <c r="I2" s="30"/>
    </row>
    <row r="3" spans="1:9" s="30" customFormat="1" ht="12" customHeight="1">
      <c r="A3" s="224"/>
      <c r="B3" s="243"/>
      <c r="C3" s="243"/>
      <c r="D3" s="222" t="s">
        <v>0</v>
      </c>
      <c r="E3" s="243"/>
      <c r="F3" s="243"/>
    </row>
    <row r="4" spans="1:9" s="30" customFormat="1" ht="12" customHeight="1">
      <c r="A4" s="224"/>
      <c r="B4" s="31" t="s">
        <v>4</v>
      </c>
      <c r="C4" s="32" t="s">
        <v>5</v>
      </c>
      <c r="D4" s="32" t="s">
        <v>2</v>
      </c>
      <c r="E4" s="32" t="s">
        <v>3</v>
      </c>
      <c r="F4" s="32" t="s">
        <v>4</v>
      </c>
    </row>
    <row r="5" spans="1:9" s="30" customFormat="1" ht="12" customHeight="1">
      <c r="A5" s="224"/>
      <c r="B5" s="33">
        <v>2015</v>
      </c>
      <c r="C5" s="34">
        <v>2015</v>
      </c>
      <c r="D5" s="34">
        <v>2015</v>
      </c>
      <c r="E5" s="34">
        <v>2014</v>
      </c>
      <c r="F5" s="34">
        <v>2014</v>
      </c>
    </row>
    <row r="6" spans="1:9" s="30" customFormat="1" ht="12" customHeight="1">
      <c r="A6" s="224"/>
      <c r="B6" s="35" t="s">
        <v>92</v>
      </c>
      <c r="C6" s="36" t="s">
        <v>92</v>
      </c>
      <c r="D6" s="36" t="s">
        <v>92</v>
      </c>
      <c r="E6" s="36" t="s">
        <v>92</v>
      </c>
      <c r="F6" s="36" t="s">
        <v>92</v>
      </c>
    </row>
    <row r="7" spans="1:9" s="30" customFormat="1" ht="12" customHeight="1">
      <c r="A7" s="41" t="s">
        <v>74</v>
      </c>
      <c r="B7" s="42">
        <v>8028</v>
      </c>
      <c r="C7" s="40">
        <v>8170</v>
      </c>
      <c r="D7" s="39">
        <v>8274</v>
      </c>
      <c r="E7" s="39">
        <v>8547</v>
      </c>
      <c r="F7" s="40">
        <v>8753</v>
      </c>
    </row>
    <row r="8" spans="1:9" s="30" customFormat="1" ht="12" customHeight="1">
      <c r="A8" s="41" t="s">
        <v>75</v>
      </c>
      <c r="B8" s="42">
        <v>3509</v>
      </c>
      <c r="C8" s="40">
        <v>4041</v>
      </c>
      <c r="D8" s="40">
        <v>3684</v>
      </c>
      <c r="E8" s="40">
        <v>3718</v>
      </c>
      <c r="F8" s="40">
        <v>4062</v>
      </c>
    </row>
    <row r="9" spans="1:9" s="30" customFormat="1" ht="12" customHeight="1">
      <c r="A9" s="41" t="s">
        <v>76</v>
      </c>
      <c r="B9" s="42">
        <v>2742</v>
      </c>
      <c r="C9" s="40">
        <v>1990</v>
      </c>
      <c r="D9" s="40">
        <v>2583</v>
      </c>
      <c r="E9" s="40">
        <v>1190</v>
      </c>
      <c r="F9" s="40">
        <v>2295</v>
      </c>
    </row>
    <row r="10" spans="1:9" s="30" customFormat="1" ht="12" customHeight="1">
      <c r="A10" s="41" t="s">
        <v>77</v>
      </c>
      <c r="B10" s="43">
        <f>B11-B7-B8-B9</f>
        <v>806</v>
      </c>
      <c r="C10" s="46">
        <v>2850</v>
      </c>
      <c r="D10" s="45">
        <v>1351</v>
      </c>
      <c r="E10" s="45">
        <v>851</v>
      </c>
      <c r="F10" s="46">
        <v>665</v>
      </c>
    </row>
    <row r="11" spans="1:9" s="30" customFormat="1" ht="26.25">
      <c r="A11" s="202" t="s">
        <v>109</v>
      </c>
      <c r="B11" s="42">
        <v>15085</v>
      </c>
      <c r="C11" s="40">
        <v>17051</v>
      </c>
      <c r="D11" s="40">
        <v>15892</v>
      </c>
      <c r="E11" s="40">
        <v>14306</v>
      </c>
      <c r="F11" s="40">
        <v>15775</v>
      </c>
    </row>
    <row r="12" spans="1:9" s="30" customFormat="1" ht="12">
      <c r="A12" s="41" t="s">
        <v>79</v>
      </c>
      <c r="B12" s="43">
        <v>-638</v>
      </c>
      <c r="C12" s="48">
        <v>-869</v>
      </c>
      <c r="D12" s="48">
        <v>-570</v>
      </c>
      <c r="E12" s="48">
        <v>-1250</v>
      </c>
      <c r="F12" s="48">
        <v>-760</v>
      </c>
    </row>
    <row r="13" spans="1:9" s="30" customFormat="1" ht="12">
      <c r="A13" s="50" t="s">
        <v>80</v>
      </c>
      <c r="B13" s="42">
        <f>B11+B12</f>
        <v>14447</v>
      </c>
      <c r="C13" s="40">
        <v>16182</v>
      </c>
      <c r="D13" s="40">
        <v>15322</v>
      </c>
      <c r="E13" s="40">
        <v>13056</v>
      </c>
      <c r="F13" s="40">
        <v>15015</v>
      </c>
    </row>
    <row r="14" spans="1:9" s="30" customFormat="1" ht="14.25">
      <c r="A14" s="41" t="s">
        <v>110</v>
      </c>
      <c r="B14" s="43">
        <v>-9039</v>
      </c>
      <c r="C14" s="48">
        <v>-10342</v>
      </c>
      <c r="D14" s="48">
        <v>-8845</v>
      </c>
      <c r="E14" s="48">
        <v>-11892</v>
      </c>
      <c r="F14" s="48">
        <v>-11091</v>
      </c>
      <c r="G14" s="37"/>
    </row>
    <row r="15" spans="1:9" s="30" customFormat="1" ht="12">
      <c r="A15" s="50" t="s">
        <v>83</v>
      </c>
      <c r="B15" s="42">
        <f>B13+B14</f>
        <v>5408</v>
      </c>
      <c r="C15" s="40">
        <v>5840</v>
      </c>
      <c r="D15" s="40">
        <v>6477</v>
      </c>
      <c r="E15" s="40">
        <v>1164</v>
      </c>
      <c r="F15" s="40">
        <v>3924</v>
      </c>
    </row>
    <row r="16" spans="1:9" s="30" customFormat="1" ht="12" customHeight="1">
      <c r="A16" s="41" t="s">
        <v>82</v>
      </c>
      <c r="B16" s="43">
        <v>689</v>
      </c>
      <c r="C16" s="46">
        <v>729</v>
      </c>
      <c r="D16" s="46">
        <v>582</v>
      </c>
      <c r="E16" s="46">
        <v>567</v>
      </c>
      <c r="F16" s="46">
        <v>685</v>
      </c>
    </row>
    <row r="17" spans="1:7" s="30" customFormat="1" ht="12">
      <c r="A17" s="50" t="s">
        <v>104</v>
      </c>
      <c r="B17" s="260">
        <f>B15+B16</f>
        <v>6097</v>
      </c>
      <c r="C17" s="261">
        <v>6569</v>
      </c>
      <c r="D17" s="40">
        <v>7059</v>
      </c>
      <c r="E17" s="40">
        <v>1731</v>
      </c>
      <c r="F17" s="261">
        <v>4609</v>
      </c>
      <c r="G17" s="262"/>
    </row>
    <row r="18" spans="1:7" s="30" customFormat="1" ht="12" customHeight="1">
      <c r="A18" s="41" t="s">
        <v>97</v>
      </c>
      <c r="B18" s="292">
        <v>-634</v>
      </c>
      <c r="C18" s="250">
        <v>-1540</v>
      </c>
      <c r="D18" s="250">
        <v>-1367</v>
      </c>
      <c r="E18" s="250">
        <v>-966</v>
      </c>
      <c r="F18" s="250">
        <v>-987</v>
      </c>
    </row>
    <row r="19" spans="1:7" s="30" customFormat="1" thickBot="1">
      <c r="A19" s="50" t="s">
        <v>105</v>
      </c>
      <c r="B19" s="251">
        <f>B17+B18</f>
        <v>5463</v>
      </c>
      <c r="C19" s="252">
        <v>5029</v>
      </c>
      <c r="D19" s="252">
        <v>5692</v>
      </c>
      <c r="E19" s="252">
        <v>765</v>
      </c>
      <c r="F19" s="252">
        <v>3622</v>
      </c>
    </row>
    <row r="20" spans="1:7" s="30" customFormat="1" ht="12" customHeight="1">
      <c r="A20" s="60" t="s">
        <v>101</v>
      </c>
      <c r="B20" s="272">
        <v>5229</v>
      </c>
      <c r="C20" s="250">
        <v>4359</v>
      </c>
      <c r="D20" s="250">
        <v>5259</v>
      </c>
      <c r="E20" s="250">
        <v>511</v>
      </c>
      <c r="F20" s="250">
        <v>3431</v>
      </c>
    </row>
    <row r="21" spans="1:7" s="30" customFormat="1" ht="12" customHeight="1">
      <c r="A21" s="60" t="s">
        <v>102</v>
      </c>
      <c r="B21" s="272">
        <v>234</v>
      </c>
      <c r="C21" s="250">
        <v>670</v>
      </c>
      <c r="D21" s="250">
        <v>433</v>
      </c>
      <c r="E21" s="250">
        <v>254</v>
      </c>
      <c r="F21" s="250">
        <v>191</v>
      </c>
    </row>
    <row r="22" spans="1:7" s="30" customFormat="1" ht="12" customHeight="1">
      <c r="A22" s="59"/>
      <c r="B22" s="293"/>
      <c r="C22" s="250"/>
      <c r="D22" s="250"/>
      <c r="E22" s="250"/>
      <c r="F22" s="250"/>
    </row>
    <row r="23" spans="1:7" s="30" customFormat="1" ht="12" customHeight="1">
      <c r="A23" s="59"/>
      <c r="B23" s="293"/>
      <c r="C23" s="250"/>
      <c r="D23" s="250"/>
      <c r="E23" s="250"/>
      <c r="F23" s="250"/>
    </row>
    <row r="24" spans="1:7" s="30" customFormat="1" ht="12" customHeight="1">
      <c r="A24" s="53" t="s">
        <v>6</v>
      </c>
      <c r="B24" s="294"/>
      <c r="C24" s="39"/>
      <c r="D24" s="39"/>
      <c r="E24" s="39"/>
      <c r="F24" s="39"/>
    </row>
    <row r="25" spans="1:7" s="30" customFormat="1" ht="12" customHeight="1">
      <c r="A25" s="53" t="s">
        <v>89</v>
      </c>
      <c r="B25" s="294"/>
      <c r="C25" s="39"/>
      <c r="D25" s="39"/>
      <c r="E25" s="39"/>
      <c r="F25" s="39"/>
    </row>
    <row r="26" spans="1:7" s="37" customFormat="1" ht="12">
      <c r="A26" s="60" t="s">
        <v>64</v>
      </c>
      <c r="B26" s="42">
        <v>251</v>
      </c>
      <c r="C26" s="57">
        <v>67</v>
      </c>
      <c r="D26" s="57">
        <v>98</v>
      </c>
      <c r="E26" s="57">
        <v>-54</v>
      </c>
      <c r="F26" s="57">
        <v>-123</v>
      </c>
    </row>
    <row r="27" spans="1:7" s="37" customFormat="1" ht="12">
      <c r="A27" s="60" t="s">
        <v>90</v>
      </c>
      <c r="B27" s="42">
        <v>-308</v>
      </c>
      <c r="C27" s="39">
        <v>240</v>
      </c>
      <c r="D27" s="39">
        <v>-285</v>
      </c>
      <c r="E27" s="39">
        <v>-199.7560053410906</v>
      </c>
      <c r="F27" s="39">
        <v>-19</v>
      </c>
    </row>
    <row r="28" spans="1:7" s="37" customFormat="1" ht="24">
      <c r="A28" s="208" t="s">
        <v>124</v>
      </c>
      <c r="B28" s="42">
        <v>-17</v>
      </c>
      <c r="C28" s="39">
        <v>17</v>
      </c>
      <c r="D28" s="39">
        <v>0</v>
      </c>
      <c r="E28" s="39">
        <v>92</v>
      </c>
      <c r="F28" s="39">
        <v>91</v>
      </c>
    </row>
    <row r="29" spans="1:7" s="37" customFormat="1" ht="12">
      <c r="A29" s="62" t="s">
        <v>91</v>
      </c>
      <c r="B29" s="42">
        <v>0</v>
      </c>
      <c r="C29" s="39">
        <v>1009</v>
      </c>
      <c r="D29" s="39">
        <v>363</v>
      </c>
      <c r="E29" s="39">
        <v>0</v>
      </c>
      <c r="F29" s="39">
        <v>0</v>
      </c>
    </row>
    <row r="30" spans="1:7" s="37" customFormat="1" ht="12">
      <c r="A30" s="208" t="s">
        <v>72</v>
      </c>
      <c r="B30" s="42">
        <v>0</v>
      </c>
      <c r="C30" s="39">
        <v>0</v>
      </c>
      <c r="D30" s="39">
        <v>0</v>
      </c>
      <c r="E30" s="39">
        <v>0</v>
      </c>
      <c r="F30" s="39">
        <v>-271</v>
      </c>
    </row>
    <row r="31" spans="1:7" s="37" customFormat="1" ht="12">
      <c r="A31" s="208" t="s">
        <v>46</v>
      </c>
      <c r="B31" s="42">
        <v>1125</v>
      </c>
      <c r="C31" s="39">
        <v>352</v>
      </c>
      <c r="D31" s="39">
        <v>298</v>
      </c>
      <c r="E31" s="39">
        <v>432</v>
      </c>
      <c r="F31" s="39">
        <v>200</v>
      </c>
    </row>
    <row r="32" spans="1:7" s="30" customFormat="1" ht="24">
      <c r="A32" s="208" t="s">
        <v>160</v>
      </c>
      <c r="B32" s="42">
        <v>-10</v>
      </c>
      <c r="C32" s="39">
        <v>0</v>
      </c>
      <c r="D32" s="39">
        <v>12</v>
      </c>
      <c r="E32" s="39">
        <v>-52</v>
      </c>
      <c r="F32" s="39">
        <v>-213</v>
      </c>
      <c r="G32" s="37"/>
    </row>
    <row r="33" spans="1:7" s="37" customFormat="1" ht="24">
      <c r="A33" s="208" t="s">
        <v>125</v>
      </c>
      <c r="B33" s="43">
        <v>0</v>
      </c>
      <c r="C33" s="44">
        <v>0</v>
      </c>
      <c r="D33" s="44">
        <v>0</v>
      </c>
      <c r="E33" s="44">
        <v>-27</v>
      </c>
      <c r="F33" s="44">
        <v>5</v>
      </c>
    </row>
    <row r="34" spans="1:7" s="30" customFormat="1" thickBot="1">
      <c r="A34" s="55"/>
      <c r="B34" s="51">
        <f>SUM(B26:B33)</f>
        <v>1041</v>
      </c>
      <c r="C34" s="52">
        <v>1685</v>
      </c>
      <c r="D34" s="52">
        <v>486</v>
      </c>
      <c r="E34" s="52">
        <v>191.2439946589094</v>
      </c>
      <c r="F34" s="52">
        <v>-330</v>
      </c>
    </row>
    <row r="35" spans="1:7" s="30" customFormat="1" ht="12">
      <c r="A35" s="55"/>
      <c r="B35" s="42"/>
      <c r="C35" s="58"/>
      <c r="D35" s="58"/>
      <c r="E35" s="39"/>
      <c r="F35" s="39"/>
    </row>
    <row r="36" spans="1:7" s="30" customFormat="1" ht="12">
      <c r="A36" s="53" t="s">
        <v>7</v>
      </c>
      <c r="B36" s="42"/>
      <c r="C36" s="58"/>
      <c r="D36" s="58"/>
      <c r="E36" s="39"/>
      <c r="F36" s="39"/>
    </row>
    <row r="37" spans="1:7" s="30" customFormat="1" ht="12">
      <c r="A37" s="53" t="s">
        <v>89</v>
      </c>
      <c r="B37" s="54"/>
      <c r="C37" s="39"/>
      <c r="D37" s="39"/>
      <c r="E37" s="39"/>
      <c r="F37" s="39"/>
    </row>
    <row r="38" spans="1:7" s="30" customFormat="1" ht="12">
      <c r="A38" s="208" t="s">
        <v>117</v>
      </c>
      <c r="B38" s="42">
        <v>-54</v>
      </c>
      <c r="C38" s="39">
        <v>0</v>
      </c>
      <c r="D38" s="39">
        <v>0</v>
      </c>
      <c r="E38" s="39">
        <v>0</v>
      </c>
      <c r="F38" s="39">
        <v>0</v>
      </c>
    </row>
    <row r="39" spans="1:7" s="30" customFormat="1" ht="24">
      <c r="A39" s="208" t="s">
        <v>122</v>
      </c>
      <c r="B39" s="42">
        <v>0</v>
      </c>
      <c r="C39" s="39">
        <v>0</v>
      </c>
      <c r="D39" s="39">
        <v>0</v>
      </c>
      <c r="E39" s="39">
        <v>0</v>
      </c>
      <c r="F39" s="39">
        <v>-550</v>
      </c>
      <c r="G39" s="37"/>
    </row>
    <row r="40" spans="1:7" s="30" customFormat="1" ht="12">
      <c r="A40" s="208" t="s">
        <v>119</v>
      </c>
      <c r="B40" s="42">
        <v>-165</v>
      </c>
      <c r="C40" s="39">
        <v>0</v>
      </c>
      <c r="D40" s="39">
        <v>0</v>
      </c>
      <c r="E40" s="39">
        <v>0</v>
      </c>
      <c r="F40" s="39">
        <v>0</v>
      </c>
      <c r="G40" s="37"/>
    </row>
    <row r="41" spans="1:7" s="30" customFormat="1" ht="12">
      <c r="A41" s="208" t="s">
        <v>118</v>
      </c>
      <c r="B41" s="42">
        <v>-28</v>
      </c>
      <c r="C41" s="39">
        <v>0</v>
      </c>
      <c r="D41" s="39">
        <v>0</v>
      </c>
      <c r="E41" s="39">
        <v>0</v>
      </c>
      <c r="F41" s="39">
        <v>0</v>
      </c>
      <c r="G41" s="37"/>
    </row>
    <row r="42" spans="1:7" s="30" customFormat="1" ht="12">
      <c r="A42" s="208" t="s">
        <v>73</v>
      </c>
      <c r="B42" s="42">
        <v>-7</v>
      </c>
      <c r="C42" s="39">
        <v>-8</v>
      </c>
      <c r="D42" s="39">
        <v>-139</v>
      </c>
      <c r="E42" s="39">
        <v>-65</v>
      </c>
      <c r="F42" s="39">
        <v>0</v>
      </c>
      <c r="G42" s="37"/>
    </row>
    <row r="43" spans="1:7" s="30" customFormat="1" ht="12">
      <c r="A43" s="208" t="s">
        <v>66</v>
      </c>
      <c r="B43" s="42">
        <v>0</v>
      </c>
      <c r="C43" s="39">
        <v>-74</v>
      </c>
      <c r="D43" s="39">
        <v>-43</v>
      </c>
      <c r="E43" s="39">
        <v>-128</v>
      </c>
      <c r="F43" s="39">
        <v>-68</v>
      </c>
      <c r="G43" s="37"/>
    </row>
    <row r="44" spans="1:7" s="30" customFormat="1" ht="12">
      <c r="A44" s="208" t="s">
        <v>108</v>
      </c>
      <c r="B44" s="42">
        <v>-135</v>
      </c>
      <c r="C44" s="39">
        <v>-1144</v>
      </c>
      <c r="D44" s="39">
        <v>0</v>
      </c>
      <c r="E44" s="39">
        <v>-809</v>
      </c>
      <c r="F44" s="39">
        <v>-378</v>
      </c>
      <c r="G44" s="37"/>
    </row>
    <row r="45" spans="1:7" s="30" customFormat="1" ht="12">
      <c r="A45" s="208" t="s">
        <v>65</v>
      </c>
      <c r="B45" s="42">
        <v>-67</v>
      </c>
      <c r="C45" s="39">
        <v>0</v>
      </c>
      <c r="D45" s="39">
        <v>-137</v>
      </c>
      <c r="E45" s="39">
        <v>-340</v>
      </c>
      <c r="F45" s="39">
        <v>-701</v>
      </c>
      <c r="G45" s="37"/>
    </row>
    <row r="46" spans="1:7" s="30" customFormat="1" ht="12">
      <c r="A46" s="208" t="s">
        <v>120</v>
      </c>
      <c r="B46" s="42">
        <v>0</v>
      </c>
      <c r="C46" s="39">
        <v>0</v>
      </c>
      <c r="D46" s="39">
        <v>0</v>
      </c>
      <c r="E46" s="39">
        <v>0</v>
      </c>
      <c r="F46" s="39">
        <v>-5</v>
      </c>
      <c r="G46" s="37"/>
    </row>
    <row r="47" spans="1:7" s="30" customFormat="1" thickBot="1">
      <c r="A47" s="41"/>
      <c r="B47" s="251">
        <f>SUM(B38:B46)</f>
        <v>-456</v>
      </c>
      <c r="C47" s="306">
        <v>-1226</v>
      </c>
      <c r="D47" s="306">
        <v>-319</v>
      </c>
      <c r="E47" s="306">
        <v>-1342</v>
      </c>
      <c r="F47" s="306">
        <v>-1702</v>
      </c>
    </row>
    <row r="48" spans="1:7" s="30" customFormat="1" ht="14.25" customHeight="1">
      <c r="A48" s="41"/>
      <c r="B48" s="53"/>
      <c r="C48" s="55"/>
      <c r="D48" s="55"/>
      <c r="E48" s="55"/>
      <c r="F48" s="55"/>
    </row>
    <row r="49" spans="1:6" s="30" customFormat="1" ht="12">
      <c r="A49" s="65" t="s">
        <v>42</v>
      </c>
      <c r="B49" s="66"/>
      <c r="C49" s="55"/>
      <c r="D49" s="55"/>
      <c r="E49" s="55"/>
      <c r="F49" s="55"/>
    </row>
    <row r="50" spans="1:6" s="30" customFormat="1" ht="12" customHeight="1">
      <c r="A50" s="41"/>
      <c r="B50" s="243"/>
      <c r="C50" s="243"/>
      <c r="D50" s="222" t="s">
        <v>51</v>
      </c>
      <c r="E50" s="243"/>
      <c r="F50" s="243"/>
    </row>
    <row r="51" spans="1:6" s="30" customFormat="1" ht="12" customHeight="1">
      <c r="A51" s="41"/>
      <c r="B51" s="31" t="s">
        <v>4</v>
      </c>
      <c r="C51" s="32" t="s">
        <v>5</v>
      </c>
      <c r="D51" s="32" t="s">
        <v>2</v>
      </c>
      <c r="E51" s="32" t="s">
        <v>3</v>
      </c>
      <c r="F51" s="32" t="s">
        <v>4</v>
      </c>
    </row>
    <row r="52" spans="1:6" s="30" customFormat="1" ht="12" customHeight="1">
      <c r="A52" s="41"/>
      <c r="B52" s="33">
        <v>2015</v>
      </c>
      <c r="C52" s="34">
        <v>2015</v>
      </c>
      <c r="D52" s="34">
        <v>2015</v>
      </c>
      <c r="E52" s="34">
        <v>2014</v>
      </c>
      <c r="F52" s="34">
        <v>2014</v>
      </c>
    </row>
    <row r="53" spans="1:6" s="30" customFormat="1" ht="12" customHeight="1">
      <c r="A53" s="41"/>
      <c r="B53" s="35" t="s">
        <v>92</v>
      </c>
      <c r="C53" s="36" t="s">
        <v>92</v>
      </c>
      <c r="D53" s="36" t="s">
        <v>92</v>
      </c>
      <c r="E53" s="36" t="s">
        <v>92</v>
      </c>
      <c r="F53" s="36" t="s">
        <v>92</v>
      </c>
    </row>
    <row r="54" spans="1:6" s="30" customFormat="1" ht="12" customHeight="1">
      <c r="A54" s="41" t="s">
        <v>43</v>
      </c>
      <c r="B54" s="42">
        <v>927428</v>
      </c>
      <c r="C54" s="39">
        <v>953985</v>
      </c>
      <c r="D54" s="40">
        <v>956225</v>
      </c>
      <c r="E54" s="40">
        <v>974660</v>
      </c>
      <c r="F54" s="40">
        <v>1028880</v>
      </c>
    </row>
    <row r="55" spans="1:6" s="30" customFormat="1" ht="12" customHeight="1">
      <c r="A55" s="41" t="s">
        <v>55</v>
      </c>
      <c r="B55" s="42">
        <v>1310643</v>
      </c>
      <c r="C55" s="39">
        <v>1335800</v>
      </c>
      <c r="D55" s="40">
        <v>1318522</v>
      </c>
      <c r="E55" s="40">
        <v>1350642</v>
      </c>
      <c r="F55" s="40">
        <v>1395116</v>
      </c>
    </row>
    <row r="56" spans="1:6" s="30" customFormat="1" ht="12" customHeight="1">
      <c r="A56" s="41"/>
      <c r="B56" s="54"/>
      <c r="C56" s="41"/>
      <c r="D56" s="41"/>
      <c r="E56" s="41"/>
      <c r="F56" s="41"/>
    </row>
    <row r="57" spans="1:6" s="30" customFormat="1" ht="12" customHeight="1">
      <c r="A57" s="41"/>
      <c r="B57" s="35" t="s">
        <v>93</v>
      </c>
      <c r="C57" s="73" t="s">
        <v>93</v>
      </c>
      <c r="D57" s="73" t="s">
        <v>93</v>
      </c>
      <c r="E57" s="73" t="s">
        <v>93</v>
      </c>
      <c r="F57" s="73" t="s">
        <v>93</v>
      </c>
    </row>
    <row r="58" spans="1:6" s="30" customFormat="1" ht="12" customHeight="1">
      <c r="A58" s="41" t="s">
        <v>140</v>
      </c>
      <c r="B58" s="74">
        <v>1143.5</v>
      </c>
      <c r="C58" s="75">
        <v>1193.1999999999998</v>
      </c>
      <c r="D58" s="75">
        <v>1212.5999999999999</v>
      </c>
      <c r="E58" s="75">
        <v>1219.8</v>
      </c>
      <c r="F58" s="75">
        <v>1227.5</v>
      </c>
    </row>
    <row r="59" spans="1:6" s="30" customFormat="1" ht="12">
      <c r="A59" s="41"/>
      <c r="B59" s="54"/>
    </row>
    <row r="60" spans="1:6" s="30" customFormat="1" ht="12" customHeight="1">
      <c r="A60" s="41"/>
      <c r="B60" s="76" t="s">
        <v>28</v>
      </c>
      <c r="C60" s="71" t="s">
        <v>28</v>
      </c>
      <c r="D60" s="71" t="s">
        <v>28</v>
      </c>
      <c r="E60" s="71" t="s">
        <v>28</v>
      </c>
      <c r="F60" s="71" t="s">
        <v>28</v>
      </c>
    </row>
    <row r="61" spans="1:6" s="30" customFormat="1" ht="14.25">
      <c r="A61" s="41" t="s">
        <v>141</v>
      </c>
      <c r="B61" s="77">
        <v>2.1</v>
      </c>
      <c r="C61" s="78">
        <v>2.2000000000000002</v>
      </c>
      <c r="D61" s="78">
        <v>2.4</v>
      </c>
      <c r="E61" s="78">
        <v>0.6</v>
      </c>
      <c r="F61" s="78">
        <v>1.5</v>
      </c>
    </row>
    <row r="62" spans="1:6" s="30" customFormat="1" ht="12">
      <c r="A62" s="41"/>
      <c r="B62" s="79"/>
    </row>
    <row r="63" spans="1:6" s="30" customFormat="1" ht="12">
      <c r="A63" s="41"/>
      <c r="B63" s="79"/>
    </row>
    <row r="64" spans="1:6" s="30" customFormat="1" ht="12">
      <c r="A64" s="259" t="s">
        <v>111</v>
      </c>
      <c r="B64" s="79"/>
    </row>
    <row r="65" spans="1:6" s="138" customFormat="1" ht="5.25" customHeight="1"/>
    <row r="66" spans="1:6" s="30" customFormat="1" ht="12">
      <c r="A66" s="259" t="s">
        <v>146</v>
      </c>
      <c r="B66" s="79"/>
    </row>
    <row r="67" spans="1:6" s="138" customFormat="1" ht="5.25" customHeight="1"/>
    <row r="68" spans="1:6" s="30" customFormat="1" ht="12">
      <c r="A68" s="270" t="s">
        <v>151</v>
      </c>
      <c r="B68" s="200"/>
      <c r="C68" s="200"/>
      <c r="D68" s="200"/>
      <c r="E68" s="200"/>
      <c r="F68" s="200"/>
    </row>
    <row r="69" spans="1:6" s="138" customFormat="1" ht="5.25" customHeight="1"/>
    <row r="70" spans="1:6" s="30" customFormat="1" ht="12">
      <c r="A70" s="270" t="s">
        <v>145</v>
      </c>
      <c r="B70" s="216"/>
      <c r="C70" s="199"/>
      <c r="D70" s="199"/>
      <c r="E70" s="199"/>
      <c r="F70" s="199"/>
    </row>
    <row r="71" spans="1:6" s="138" customFormat="1" ht="5.25" customHeight="1"/>
    <row r="72" spans="1:6" s="30" customFormat="1" ht="12">
      <c r="B72" s="216"/>
      <c r="C72" s="199"/>
      <c r="D72" s="199"/>
      <c r="E72" s="199"/>
      <c r="F72" s="199"/>
    </row>
    <row r="73" spans="1:6" s="30" customFormat="1" ht="12">
      <c r="A73" s="41"/>
      <c r="B73" s="79"/>
    </row>
    <row r="74" spans="1:6" s="30" customFormat="1" ht="12">
      <c r="A74" s="41"/>
      <c r="B74" s="79"/>
    </row>
    <row r="75" spans="1:6" s="30" customFormat="1" ht="12">
      <c r="A75" s="41"/>
      <c r="B75" s="79"/>
    </row>
    <row r="76" spans="1:6" s="30" customFormat="1" ht="12">
      <c r="A76" s="41"/>
      <c r="B76" s="79"/>
    </row>
    <row r="77" spans="1:6" s="25" customFormat="1">
      <c r="A77" s="271"/>
      <c r="B77" s="26"/>
    </row>
    <row r="78" spans="1:6" s="25" customFormat="1">
      <c r="A78" s="271"/>
      <c r="B78" s="26"/>
    </row>
    <row r="79" spans="1:6" s="25" customFormat="1">
      <c r="A79" s="271"/>
      <c r="B79" s="26"/>
    </row>
    <row r="80" spans="1:6" s="25" customFormat="1">
      <c r="A80" s="271"/>
      <c r="B80" s="26"/>
    </row>
    <row r="81" spans="1:2" s="25" customFormat="1">
      <c r="A81" s="271"/>
      <c r="B81" s="26"/>
    </row>
    <row r="82" spans="1:2" s="25" customFormat="1">
      <c r="A82" s="271"/>
      <c r="B82" s="26"/>
    </row>
    <row r="83" spans="1:2" s="25" customFormat="1">
      <c r="A83" s="271"/>
      <c r="B83" s="26"/>
    </row>
    <row r="84" spans="1:2" s="25" customFormat="1">
      <c r="A84" s="271"/>
      <c r="B84" s="26"/>
    </row>
    <row r="85" spans="1:2" s="25" customFormat="1">
      <c r="A85" s="271"/>
      <c r="B85" s="26"/>
    </row>
    <row r="86" spans="1:2" s="25" customFormat="1">
      <c r="A86" s="271"/>
      <c r="B86" s="26"/>
    </row>
    <row r="87" spans="1:2" s="25" customFormat="1">
      <c r="A87" s="271"/>
      <c r="B87" s="26"/>
    </row>
    <row r="88" spans="1:2" s="25" customFormat="1">
      <c r="A88" s="271"/>
      <c r="B88" s="26"/>
    </row>
    <row r="89" spans="1:2" s="25" customFormat="1">
      <c r="A89" s="271"/>
      <c r="B89" s="26"/>
    </row>
    <row r="90" spans="1:2" s="25" customFormat="1">
      <c r="A90" s="271"/>
      <c r="B90" s="26"/>
    </row>
    <row r="91" spans="1:2" s="25" customFormat="1">
      <c r="A91" s="271"/>
      <c r="B91" s="26"/>
    </row>
    <row r="92" spans="1:2" s="25" customFormat="1">
      <c r="A92" s="271"/>
      <c r="B92" s="26"/>
    </row>
    <row r="93" spans="1:2" s="25" customFormat="1">
      <c r="A93" s="271"/>
      <c r="B93" s="26"/>
    </row>
    <row r="94" spans="1:2" s="25" customFormat="1">
      <c r="A94" s="271"/>
      <c r="B94" s="26"/>
    </row>
    <row r="95" spans="1:2" s="25" customFormat="1">
      <c r="A95" s="271"/>
      <c r="B95" s="26"/>
    </row>
    <row r="96" spans="1:2" s="25" customFormat="1">
      <c r="A96" s="271"/>
      <c r="B96" s="26"/>
    </row>
    <row r="97" spans="1:2" s="25" customFormat="1">
      <c r="A97" s="271"/>
      <c r="B97" s="26"/>
    </row>
    <row r="98" spans="1:2" s="25" customFormat="1">
      <c r="A98" s="271"/>
      <c r="B98" s="26"/>
    </row>
    <row r="99" spans="1:2" s="25" customFormat="1">
      <c r="A99" s="271"/>
      <c r="B99" s="26"/>
    </row>
    <row r="100" spans="1:2" s="25" customFormat="1">
      <c r="A100" s="271"/>
      <c r="B100" s="26"/>
    </row>
    <row r="101" spans="1:2" s="25" customFormat="1">
      <c r="A101" s="271"/>
      <c r="B101" s="26"/>
    </row>
    <row r="102" spans="1:2" s="25" customFormat="1">
      <c r="A102" s="271"/>
      <c r="B102" s="26"/>
    </row>
    <row r="103" spans="1:2" s="25" customFormat="1">
      <c r="A103" s="271"/>
      <c r="B103" s="26"/>
    </row>
    <row r="104" spans="1:2" s="25" customFormat="1">
      <c r="A104" s="271"/>
      <c r="B104" s="26"/>
    </row>
    <row r="105" spans="1:2" s="25" customFormat="1">
      <c r="A105" s="271"/>
      <c r="B105" s="26"/>
    </row>
    <row r="106" spans="1:2" s="25" customFormat="1">
      <c r="A106" s="271"/>
      <c r="B106" s="26"/>
    </row>
    <row r="107" spans="1:2" s="25" customFormat="1">
      <c r="A107" s="271"/>
      <c r="B107" s="26"/>
    </row>
    <row r="108" spans="1:2" s="25" customFormat="1">
      <c r="A108" s="271"/>
      <c r="B108" s="26"/>
    </row>
    <row r="109" spans="1:2" s="25" customFormat="1">
      <c r="A109" s="271"/>
      <c r="B109" s="26"/>
    </row>
    <row r="110" spans="1:2" s="25" customFormat="1">
      <c r="A110" s="271"/>
      <c r="B110" s="26"/>
    </row>
    <row r="111" spans="1:2" s="25" customFormat="1">
      <c r="A111" s="271"/>
      <c r="B111" s="26"/>
    </row>
    <row r="112" spans="1:2" s="25" customFormat="1">
      <c r="A112" s="271"/>
      <c r="B112" s="26"/>
    </row>
    <row r="113" spans="1:2" s="25" customFormat="1">
      <c r="A113" s="271"/>
      <c r="B113" s="26"/>
    </row>
    <row r="114" spans="1:2" s="25" customFormat="1">
      <c r="A114" s="271"/>
      <c r="B114" s="26"/>
    </row>
    <row r="115" spans="1:2" s="25" customFormat="1">
      <c r="A115" s="271"/>
      <c r="B115" s="26"/>
    </row>
    <row r="116" spans="1:2" s="25" customFormat="1">
      <c r="A116" s="271"/>
      <c r="B116" s="26"/>
    </row>
    <row r="117" spans="1:2" s="25" customFormat="1">
      <c r="A117" s="271"/>
      <c r="B117" s="26"/>
    </row>
    <row r="118" spans="1:2" s="25" customFormat="1">
      <c r="A118" s="271"/>
      <c r="B118" s="26"/>
    </row>
    <row r="119" spans="1:2" s="25" customFormat="1">
      <c r="A119" s="271"/>
      <c r="B119" s="26"/>
    </row>
    <row r="120" spans="1:2" s="25" customFormat="1">
      <c r="A120" s="271"/>
      <c r="B120" s="26"/>
    </row>
    <row r="121" spans="1:2" s="25" customFormat="1">
      <c r="A121" s="271"/>
      <c r="B121" s="26"/>
    </row>
    <row r="122" spans="1:2" s="25" customFormat="1">
      <c r="A122" s="271"/>
      <c r="B122" s="26"/>
    </row>
    <row r="123" spans="1:2" s="25" customFormat="1">
      <c r="A123" s="271"/>
      <c r="B123" s="26"/>
    </row>
    <row r="124" spans="1:2" s="25" customFormat="1">
      <c r="A124" s="271"/>
      <c r="B124" s="26"/>
    </row>
    <row r="125" spans="1:2" s="25" customFormat="1">
      <c r="A125" s="271"/>
      <c r="B125" s="26"/>
    </row>
    <row r="126" spans="1:2" s="25" customFormat="1">
      <c r="A126" s="271"/>
      <c r="B126" s="26"/>
    </row>
    <row r="127" spans="1:2" s="25" customFormat="1">
      <c r="A127" s="271"/>
      <c r="B127" s="26"/>
    </row>
    <row r="128" spans="1:2" s="25" customFormat="1">
      <c r="A128" s="271"/>
      <c r="B128" s="26"/>
    </row>
    <row r="129" spans="1:2" s="25" customFormat="1">
      <c r="A129" s="271"/>
      <c r="B129" s="26"/>
    </row>
    <row r="130" spans="1:2" s="25" customFormat="1">
      <c r="A130" s="271"/>
      <c r="B130" s="26"/>
    </row>
    <row r="131" spans="1:2" s="25" customFormat="1">
      <c r="A131" s="271"/>
      <c r="B131" s="26"/>
    </row>
    <row r="132" spans="1:2" s="25" customFormat="1">
      <c r="A132" s="271"/>
      <c r="B132" s="26"/>
    </row>
    <row r="133" spans="1:2" s="25" customFormat="1">
      <c r="A133" s="271"/>
      <c r="B133" s="26"/>
    </row>
    <row r="134" spans="1:2" s="25" customFormat="1">
      <c r="A134" s="271"/>
      <c r="B134" s="26"/>
    </row>
    <row r="135" spans="1:2" s="25" customFormat="1">
      <c r="A135" s="271"/>
      <c r="B135" s="26"/>
    </row>
    <row r="136" spans="1:2" s="25" customFormat="1">
      <c r="A136" s="271"/>
      <c r="B136" s="26"/>
    </row>
    <row r="137" spans="1:2" s="25" customFormat="1">
      <c r="A137" s="271"/>
      <c r="B137" s="26"/>
    </row>
    <row r="138" spans="1:2" s="25" customFormat="1">
      <c r="A138" s="271"/>
      <c r="B138" s="26"/>
    </row>
    <row r="139" spans="1:2" s="25" customFormat="1">
      <c r="A139" s="271"/>
      <c r="B139" s="26"/>
    </row>
    <row r="140" spans="1:2" s="25" customFormat="1">
      <c r="A140" s="271"/>
      <c r="B140" s="26"/>
    </row>
    <row r="141" spans="1:2" s="25" customFormat="1">
      <c r="A141" s="271"/>
      <c r="B141" s="26"/>
    </row>
    <row r="142" spans="1:2" s="25" customFormat="1">
      <c r="A142" s="271"/>
      <c r="B142" s="26"/>
    </row>
    <row r="143" spans="1:2" s="25" customFormat="1">
      <c r="A143" s="271"/>
      <c r="B143" s="26"/>
    </row>
    <row r="144" spans="1:2" s="25" customFormat="1">
      <c r="A144" s="271"/>
      <c r="B144" s="26"/>
    </row>
    <row r="145" spans="1:2" s="25" customFormat="1">
      <c r="A145" s="271"/>
      <c r="B145" s="26"/>
    </row>
    <row r="146" spans="1:2" s="25" customFormat="1">
      <c r="A146" s="271"/>
      <c r="B146" s="26"/>
    </row>
    <row r="147" spans="1:2" s="25" customFormat="1">
      <c r="A147" s="271"/>
      <c r="B147" s="26"/>
    </row>
    <row r="148" spans="1:2" s="25" customFormat="1">
      <c r="A148" s="271"/>
      <c r="B148" s="26"/>
    </row>
    <row r="149" spans="1:2" s="25" customFormat="1">
      <c r="A149" s="271"/>
      <c r="B149" s="26"/>
    </row>
    <row r="150" spans="1:2" s="25" customFormat="1">
      <c r="A150" s="271"/>
      <c r="B150" s="26"/>
    </row>
    <row r="151" spans="1:2" s="25" customFormat="1">
      <c r="A151" s="271"/>
      <c r="B151" s="26"/>
    </row>
    <row r="152" spans="1:2" s="25" customFormat="1">
      <c r="A152" s="271"/>
      <c r="B152" s="26"/>
    </row>
    <row r="153" spans="1:2" s="25" customFormat="1">
      <c r="A153" s="271"/>
      <c r="B153" s="26"/>
    </row>
  </sheetData>
  <customSheetViews>
    <customSheetView guid="{7D38380E-1C45-414D-9448-E7733E7457CC}" scale="130" showPageBreaks="1" printArea="1">
      <pane xSplit="1" ySplit="7" topLeftCell="B50" activePane="bottomRight" state="frozen"/>
      <selection pane="bottomRight" activeCell="B58" sqref="B58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30">
      <pane xSplit="1" ySplit="7" topLeftCell="B32" activePane="bottomRight" state="frozen"/>
      <selection pane="bottomRight" activeCell="D30" sqref="D30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5D6365A-09F6-4C54-BF18-DD6F56EE25F0}" showPageBreaks="1" printArea="1">
      <pane xSplit="1" ySplit="7" topLeftCell="B32" activePane="bottomRight" state="frozen"/>
      <selection pane="bottomRight" activeCell="A76" sqref="A76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6A6962C3-E482-4427-A8C8-08CAA95BA31A}" scale="130" showPageBreaks="1" printArea="1">
      <pane xSplit="1" ySplit="7" topLeftCell="B8" activePane="bottomRight" state="frozen"/>
      <selection pane="bottomRight"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printOptions horizontalCentered="1" verticalCentered="1"/>
  <pageMargins left="0.25" right="0.25" top="0.75" bottom="0.75" header="0.3" footer="0.3"/>
  <pageSetup paperSize="9" scale="70" orientation="portrait" r:id="rId5"/>
  <headerFooter>
    <oddFooter>&amp;C1</oddFooter>
    <evenFooter>&amp;LPUBLIC</evenFooter>
    <firstFooter>&amp;LPUBLIC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58"/>
  <sheetViews>
    <sheetView topLeftCell="A19" zoomScaleNormal="100" zoomScaleSheetLayoutView="100" workbookViewId="0">
      <selection activeCell="B47" sqref="B47"/>
    </sheetView>
  </sheetViews>
  <sheetFormatPr defaultRowHeight="12.75"/>
  <cols>
    <col min="1" max="1" width="60.7109375" style="7" customWidth="1"/>
    <col min="2" max="2" width="10.7109375" style="9" customWidth="1"/>
    <col min="3" max="6" width="10.7109375" style="7" customWidth="1"/>
    <col min="7" max="7" width="9.140625" style="7"/>
    <col min="8" max="8" width="4.140625" style="7" customWidth="1"/>
    <col min="9" max="12" width="9.140625" style="7" customWidth="1"/>
    <col min="13" max="16384" width="9.140625" style="7"/>
  </cols>
  <sheetData>
    <row r="1" spans="1:6" ht="15">
      <c r="A1" s="27" t="s">
        <v>50</v>
      </c>
      <c r="B1" s="18"/>
    </row>
    <row r="2" spans="1:6">
      <c r="A2" s="28" t="s">
        <v>33</v>
      </c>
      <c r="B2" s="19"/>
    </row>
    <row r="3" spans="1:6" s="30" customFormat="1" ht="12" customHeight="1">
      <c r="A3" s="29"/>
      <c r="B3" s="243"/>
      <c r="C3" s="243"/>
      <c r="D3" s="222" t="s">
        <v>0</v>
      </c>
      <c r="E3" s="243"/>
      <c r="F3" s="243"/>
    </row>
    <row r="4" spans="1:6" s="30" customFormat="1" ht="12" customHeight="1">
      <c r="A4" s="224"/>
      <c r="B4" s="31" t="s">
        <v>4</v>
      </c>
      <c r="C4" s="32" t="s">
        <v>5</v>
      </c>
      <c r="D4" s="32" t="s">
        <v>2</v>
      </c>
      <c r="E4" s="32" t="s">
        <v>3</v>
      </c>
      <c r="F4" s="32" t="s">
        <v>4</v>
      </c>
    </row>
    <row r="5" spans="1:6" s="30" customFormat="1" ht="12" customHeight="1">
      <c r="A5" s="224"/>
      <c r="B5" s="35">
        <v>2015</v>
      </c>
      <c r="C5" s="219">
        <v>2015</v>
      </c>
      <c r="D5" s="219">
        <v>2015</v>
      </c>
      <c r="E5" s="219">
        <v>2014</v>
      </c>
      <c r="F5" s="219">
        <v>2014</v>
      </c>
    </row>
    <row r="6" spans="1:6" s="30" customFormat="1" ht="12" customHeight="1">
      <c r="A6" s="29"/>
      <c r="B6" s="35" t="s">
        <v>92</v>
      </c>
      <c r="C6" s="36" t="s">
        <v>92</v>
      </c>
      <c r="D6" s="36" t="s">
        <v>92</v>
      </c>
      <c r="E6" s="36" t="s">
        <v>92</v>
      </c>
      <c r="F6" s="36" t="s">
        <v>92</v>
      </c>
    </row>
    <row r="7" spans="1:6" s="30" customFormat="1" ht="12" customHeight="1">
      <c r="A7" s="41" t="s">
        <v>74</v>
      </c>
      <c r="B7" s="82">
        <v>3956</v>
      </c>
      <c r="C7" s="39">
        <v>4003</v>
      </c>
      <c r="D7" s="39">
        <v>4051</v>
      </c>
      <c r="E7" s="39">
        <v>4243</v>
      </c>
      <c r="F7" s="39">
        <v>4269</v>
      </c>
    </row>
    <row r="8" spans="1:6" s="30" customFormat="1" ht="12" customHeight="1">
      <c r="A8" s="41" t="s">
        <v>75</v>
      </c>
      <c r="B8" s="82">
        <v>1482</v>
      </c>
      <c r="C8" s="39">
        <v>1792</v>
      </c>
      <c r="D8" s="39">
        <v>1542</v>
      </c>
      <c r="E8" s="39">
        <v>1685</v>
      </c>
      <c r="F8" s="39">
        <v>1774</v>
      </c>
    </row>
    <row r="9" spans="1:6" s="30" customFormat="1" ht="12" customHeight="1">
      <c r="A9" s="41" t="s">
        <v>76</v>
      </c>
      <c r="B9" s="82">
        <v>-48</v>
      </c>
      <c r="C9" s="39">
        <v>328</v>
      </c>
      <c r="D9" s="39">
        <v>-38</v>
      </c>
      <c r="E9" s="39">
        <v>-76</v>
      </c>
      <c r="F9" s="39">
        <v>70</v>
      </c>
    </row>
    <row r="10" spans="1:6" s="30" customFormat="1" ht="12" customHeight="1">
      <c r="A10" s="41" t="s">
        <v>77</v>
      </c>
      <c r="B10" s="84">
        <f>B11-B9-B8-B7</f>
        <v>80</v>
      </c>
      <c r="C10" s="45">
        <v>408</v>
      </c>
      <c r="D10" s="45">
        <v>356</v>
      </c>
      <c r="E10" s="45">
        <v>162</v>
      </c>
      <c r="F10" s="45">
        <v>405</v>
      </c>
    </row>
    <row r="11" spans="1:6" s="30" customFormat="1" ht="24">
      <c r="A11" s="202" t="s">
        <v>78</v>
      </c>
      <c r="B11" s="42">
        <v>5470</v>
      </c>
      <c r="C11" s="39">
        <v>6531</v>
      </c>
      <c r="D11" s="39">
        <v>5911</v>
      </c>
      <c r="E11" s="39">
        <v>6014</v>
      </c>
      <c r="F11" s="39">
        <v>6518</v>
      </c>
    </row>
    <row r="12" spans="1:6" s="30" customFormat="1" ht="12">
      <c r="A12" s="41" t="s">
        <v>79</v>
      </c>
      <c r="B12" s="84">
        <v>-462</v>
      </c>
      <c r="C12" s="48">
        <v>-474</v>
      </c>
      <c r="D12" s="48">
        <v>-460</v>
      </c>
      <c r="E12" s="48">
        <v>-368</v>
      </c>
      <c r="F12" s="48">
        <v>-269</v>
      </c>
    </row>
    <row r="13" spans="1:6" s="30" customFormat="1" ht="12">
      <c r="A13" s="50" t="s">
        <v>80</v>
      </c>
      <c r="B13" s="82">
        <f>B11+B12</f>
        <v>5008</v>
      </c>
      <c r="C13" s="39">
        <v>6057</v>
      </c>
      <c r="D13" s="39">
        <v>5451</v>
      </c>
      <c r="E13" s="39">
        <v>5646</v>
      </c>
      <c r="F13" s="39">
        <v>6249</v>
      </c>
    </row>
    <row r="14" spans="1:6" s="30" customFormat="1" ht="12">
      <c r="A14" s="41" t="s">
        <v>1</v>
      </c>
      <c r="B14" s="84">
        <v>-3954</v>
      </c>
      <c r="C14" s="48">
        <v>-4426</v>
      </c>
      <c r="D14" s="48">
        <v>-3928</v>
      </c>
      <c r="E14" s="48">
        <v>-4445</v>
      </c>
      <c r="F14" s="48">
        <v>-5053</v>
      </c>
    </row>
    <row r="15" spans="1:6" s="30" customFormat="1" ht="12">
      <c r="A15" s="50" t="s">
        <v>83</v>
      </c>
      <c r="B15" s="82">
        <f>B13+B14</f>
        <v>1054</v>
      </c>
      <c r="C15" s="39">
        <v>1631</v>
      </c>
      <c r="D15" s="39">
        <v>1523</v>
      </c>
      <c r="E15" s="39">
        <v>1201</v>
      </c>
      <c r="F15" s="39">
        <v>1196</v>
      </c>
    </row>
    <row r="16" spans="1:6" s="30" customFormat="1" ht="12" customHeight="1">
      <c r="A16" s="41" t="s">
        <v>82</v>
      </c>
      <c r="B16" s="84">
        <v>106</v>
      </c>
      <c r="C16" s="45">
        <v>121</v>
      </c>
      <c r="D16" s="45">
        <v>87</v>
      </c>
      <c r="E16" s="45">
        <v>76</v>
      </c>
      <c r="F16" s="45">
        <v>107</v>
      </c>
    </row>
    <row r="17" spans="1:6" s="30" customFormat="1" thickBot="1">
      <c r="A17" s="50" t="s">
        <v>81</v>
      </c>
      <c r="B17" s="88">
        <f>B15+B16</f>
        <v>1160</v>
      </c>
      <c r="C17" s="52">
        <v>1752</v>
      </c>
      <c r="D17" s="52">
        <v>1610</v>
      </c>
      <c r="E17" s="52">
        <v>1277</v>
      </c>
      <c r="F17" s="52">
        <v>1303</v>
      </c>
    </row>
    <row r="18" spans="1:6" s="30" customFormat="1" ht="12" customHeight="1">
      <c r="A18" s="59"/>
      <c r="B18" s="82"/>
      <c r="C18" s="40"/>
      <c r="D18" s="40"/>
      <c r="E18" s="40"/>
      <c r="F18" s="40"/>
    </row>
    <row r="19" spans="1:6" s="30" customFormat="1" ht="12" customHeight="1">
      <c r="A19" s="53" t="s">
        <v>6</v>
      </c>
      <c r="B19" s="76"/>
      <c r="C19" s="39"/>
      <c r="D19" s="39"/>
      <c r="E19" s="39"/>
      <c r="F19" s="39"/>
    </row>
    <row r="20" spans="1:6" s="30" customFormat="1" ht="12" customHeight="1">
      <c r="A20" s="53" t="s">
        <v>89</v>
      </c>
      <c r="B20" s="76"/>
      <c r="C20" s="39"/>
      <c r="D20" s="39"/>
      <c r="E20" s="39"/>
      <c r="F20" s="39"/>
    </row>
    <row r="21" spans="1:6" s="30" customFormat="1" ht="12" customHeight="1">
      <c r="A21" s="55" t="s">
        <v>90</v>
      </c>
      <c r="B21" s="82">
        <v>-147.761834074223</v>
      </c>
      <c r="C21" s="39">
        <v>176</v>
      </c>
      <c r="D21" s="39">
        <v>-158</v>
      </c>
      <c r="E21" s="39">
        <v>-192</v>
      </c>
      <c r="F21" s="39">
        <v>-68</v>
      </c>
    </row>
    <row r="22" spans="1:6" s="30" customFormat="1" ht="24">
      <c r="A22" s="208" t="s">
        <v>124</v>
      </c>
      <c r="B22" s="82">
        <v>-17</v>
      </c>
      <c r="C22" s="39">
        <v>17</v>
      </c>
      <c r="D22" s="39">
        <v>0</v>
      </c>
      <c r="E22" s="39">
        <v>92</v>
      </c>
      <c r="F22" s="39">
        <v>91</v>
      </c>
    </row>
    <row r="23" spans="1:6" s="30" customFormat="1" ht="24.75" customHeight="1">
      <c r="A23" s="208" t="s">
        <v>161</v>
      </c>
      <c r="B23" s="82">
        <v>-10.220000000000001</v>
      </c>
      <c r="C23" s="56">
        <v>0</v>
      </c>
      <c r="D23" s="56">
        <v>-12</v>
      </c>
      <c r="E23" s="56">
        <v>-24</v>
      </c>
      <c r="F23" s="56">
        <v>-191</v>
      </c>
    </row>
    <row r="24" spans="1:6" s="30" customFormat="1" ht="24">
      <c r="A24" s="208" t="s">
        <v>125</v>
      </c>
      <c r="B24" s="82">
        <v>0</v>
      </c>
      <c r="C24" s="39">
        <v>0</v>
      </c>
      <c r="D24" s="39">
        <v>0</v>
      </c>
      <c r="E24" s="39">
        <v>-11</v>
      </c>
      <c r="F24" s="39">
        <v>1</v>
      </c>
    </row>
    <row r="25" spans="1:6" s="30" customFormat="1" thickBot="1">
      <c r="A25" s="187"/>
      <c r="B25" s="310">
        <f>SUM(B21:B24)</f>
        <v>-174.981834074223</v>
      </c>
      <c r="C25" s="306">
        <v>193</v>
      </c>
      <c r="D25" s="306">
        <v>-170</v>
      </c>
      <c r="E25" s="306">
        <v>-135</v>
      </c>
      <c r="F25" s="306">
        <v>-167</v>
      </c>
    </row>
    <row r="26" spans="1:6" s="30" customFormat="1" ht="12">
      <c r="A26" s="187"/>
      <c r="B26" s="76"/>
      <c r="C26" s="58"/>
      <c r="D26" s="58"/>
      <c r="E26" s="58"/>
      <c r="F26" s="39"/>
    </row>
    <row r="27" spans="1:6" s="30" customFormat="1" ht="12" customHeight="1">
      <c r="A27" s="211" t="s">
        <v>7</v>
      </c>
      <c r="B27" s="76"/>
      <c r="C27" s="58"/>
      <c r="D27" s="58"/>
      <c r="E27" s="58"/>
      <c r="F27" s="39"/>
    </row>
    <row r="28" spans="1:6" s="30" customFormat="1" ht="12" customHeight="1">
      <c r="A28" s="211" t="s">
        <v>89</v>
      </c>
      <c r="B28" s="76"/>
      <c r="C28" s="39"/>
      <c r="D28" s="39"/>
      <c r="E28" s="39"/>
      <c r="F28" s="39"/>
    </row>
    <row r="29" spans="1:6" s="30" customFormat="1" ht="12" customHeight="1">
      <c r="A29" s="208" t="s">
        <v>117</v>
      </c>
      <c r="B29" s="82">
        <v>-34</v>
      </c>
      <c r="C29" s="39">
        <v>0</v>
      </c>
      <c r="D29" s="39">
        <v>0</v>
      </c>
      <c r="E29" s="39">
        <v>0</v>
      </c>
      <c r="F29" s="39">
        <v>0</v>
      </c>
    </row>
    <row r="30" spans="1:6" s="30" customFormat="1" ht="24">
      <c r="A30" s="208" t="s">
        <v>99</v>
      </c>
      <c r="B30" s="82">
        <v>0</v>
      </c>
      <c r="C30" s="39">
        <v>0</v>
      </c>
      <c r="D30" s="39">
        <v>0</v>
      </c>
      <c r="E30" s="39">
        <v>0</v>
      </c>
      <c r="F30" s="39">
        <v>-17</v>
      </c>
    </row>
    <row r="31" spans="1:6" s="30" customFormat="1" ht="12" customHeight="1">
      <c r="A31" s="208" t="s">
        <v>119</v>
      </c>
      <c r="B31" s="82">
        <v>-56.061628849966802</v>
      </c>
      <c r="C31" s="39">
        <v>0</v>
      </c>
      <c r="D31" s="39">
        <v>0</v>
      </c>
      <c r="E31" s="39">
        <v>0</v>
      </c>
      <c r="F31" s="39">
        <v>0</v>
      </c>
    </row>
    <row r="32" spans="1:6" s="30" customFormat="1" ht="12">
      <c r="A32" s="208" t="s">
        <v>66</v>
      </c>
      <c r="B32" s="82">
        <v>0</v>
      </c>
      <c r="C32" s="39">
        <v>-27</v>
      </c>
      <c r="D32" s="39">
        <v>-5</v>
      </c>
      <c r="E32" s="39">
        <v>-59</v>
      </c>
      <c r="F32" s="39">
        <v>-7</v>
      </c>
    </row>
    <row r="33" spans="1:6" s="30" customFormat="1" ht="12" customHeight="1">
      <c r="A33" s="208" t="s">
        <v>108</v>
      </c>
      <c r="B33" s="82">
        <v>0</v>
      </c>
      <c r="C33" s="39">
        <v>-350</v>
      </c>
      <c r="D33" s="39">
        <v>0</v>
      </c>
      <c r="E33" s="39">
        <v>0</v>
      </c>
      <c r="F33" s="39">
        <v>0</v>
      </c>
    </row>
    <row r="34" spans="1:6" s="30" customFormat="1" ht="12" customHeight="1">
      <c r="A34" s="208" t="s">
        <v>65</v>
      </c>
      <c r="B34" s="82">
        <v>-72.67</v>
      </c>
      <c r="C34" s="39">
        <v>0</v>
      </c>
      <c r="D34" s="39">
        <v>-90</v>
      </c>
      <c r="E34" s="39">
        <v>-182</v>
      </c>
      <c r="F34" s="39">
        <v>-616</v>
      </c>
    </row>
    <row r="35" spans="1:6" s="30" customFormat="1" ht="12" customHeight="1">
      <c r="A35" s="208" t="s">
        <v>120</v>
      </c>
      <c r="B35" s="82">
        <v>0</v>
      </c>
      <c r="C35" s="39">
        <v>0</v>
      </c>
      <c r="D35" s="39">
        <v>0</v>
      </c>
      <c r="E35" s="39">
        <v>0</v>
      </c>
      <c r="F35" s="39">
        <v>-2</v>
      </c>
    </row>
    <row r="36" spans="1:6" s="30" customFormat="1" thickBot="1">
      <c r="A36" s="55"/>
      <c r="B36" s="310">
        <f>SUM(B29:B35)</f>
        <v>-162.7316288499668</v>
      </c>
      <c r="C36" s="306">
        <v>-377</v>
      </c>
      <c r="D36" s="306">
        <v>-95</v>
      </c>
      <c r="E36" s="306">
        <v>-241</v>
      </c>
      <c r="F36" s="306">
        <v>-642</v>
      </c>
    </row>
    <row r="37" spans="1:6" s="30" customFormat="1" ht="12">
      <c r="A37" s="41"/>
      <c r="B37" s="90"/>
      <c r="C37" s="41"/>
      <c r="D37" s="41"/>
      <c r="E37" s="41"/>
      <c r="F37" s="41"/>
    </row>
    <row r="38" spans="1:6" s="30" customFormat="1" ht="12">
      <c r="A38" s="65" t="s">
        <v>42</v>
      </c>
      <c r="B38" s="91"/>
      <c r="C38" s="41"/>
      <c r="D38" s="41"/>
      <c r="E38" s="41"/>
      <c r="F38" s="41"/>
    </row>
    <row r="39" spans="1:6" s="30" customFormat="1" ht="12" customHeight="1">
      <c r="A39" s="41"/>
      <c r="B39" s="243"/>
      <c r="C39" s="243"/>
      <c r="D39" s="222" t="s">
        <v>51</v>
      </c>
      <c r="E39" s="243"/>
      <c r="F39" s="243"/>
    </row>
    <row r="40" spans="1:6" s="30" customFormat="1" ht="12" customHeight="1">
      <c r="A40" s="41"/>
      <c r="B40" s="31" t="s">
        <v>4</v>
      </c>
      <c r="C40" s="68" t="s">
        <v>5</v>
      </c>
      <c r="D40" s="68" t="s">
        <v>2</v>
      </c>
      <c r="E40" s="68" t="s">
        <v>3</v>
      </c>
      <c r="F40" s="68" t="s">
        <v>4</v>
      </c>
    </row>
    <row r="41" spans="1:6" s="30" customFormat="1" ht="12" customHeight="1">
      <c r="A41" s="41"/>
      <c r="B41" s="35">
        <v>2015</v>
      </c>
      <c r="C41" s="219">
        <v>2015</v>
      </c>
      <c r="D41" s="219">
        <v>2015</v>
      </c>
      <c r="E41" s="219">
        <v>2014</v>
      </c>
      <c r="F41" s="219">
        <v>2014</v>
      </c>
    </row>
    <row r="42" spans="1:6" s="30" customFormat="1" ht="12" customHeight="1">
      <c r="A42" s="41"/>
      <c r="B42" s="35" t="s">
        <v>92</v>
      </c>
      <c r="C42" s="36" t="s">
        <v>92</v>
      </c>
      <c r="D42" s="36" t="s">
        <v>92</v>
      </c>
      <c r="E42" s="36" t="s">
        <v>92</v>
      </c>
      <c r="F42" s="36" t="s">
        <v>92</v>
      </c>
    </row>
    <row r="43" spans="1:6" s="30" customFormat="1" ht="12" customHeight="1">
      <c r="A43" s="41" t="s">
        <v>43</v>
      </c>
      <c r="B43" s="82">
        <v>342465</v>
      </c>
      <c r="C43" s="39">
        <v>352189</v>
      </c>
      <c r="D43" s="39">
        <v>349424</v>
      </c>
      <c r="E43" s="39">
        <v>360704</v>
      </c>
      <c r="F43" s="39">
        <v>367770</v>
      </c>
    </row>
    <row r="44" spans="1:6" s="30" customFormat="1" ht="12" customHeight="1">
      <c r="A44" s="41" t="s">
        <v>55</v>
      </c>
      <c r="B44" s="82">
        <v>580592</v>
      </c>
      <c r="C44" s="39">
        <v>589715</v>
      </c>
      <c r="D44" s="39">
        <v>573993</v>
      </c>
      <c r="E44" s="39">
        <v>583757</v>
      </c>
      <c r="F44" s="39">
        <v>590257</v>
      </c>
    </row>
    <row r="45" spans="1:6" s="30" customFormat="1" ht="12" customHeight="1">
      <c r="A45" s="41"/>
      <c r="B45" s="76"/>
      <c r="C45" s="41"/>
      <c r="D45" s="41"/>
      <c r="E45" s="41"/>
      <c r="F45" s="41"/>
    </row>
    <row r="46" spans="1:6" s="30" customFormat="1" ht="12" customHeight="1">
      <c r="A46" s="41"/>
      <c r="B46" s="35" t="s">
        <v>93</v>
      </c>
      <c r="C46" s="73" t="s">
        <v>93</v>
      </c>
      <c r="D46" s="73" t="s">
        <v>93</v>
      </c>
      <c r="E46" s="73" t="s">
        <v>93</v>
      </c>
      <c r="F46" s="73" t="s">
        <v>93</v>
      </c>
    </row>
    <row r="47" spans="1:6" s="30" customFormat="1" ht="12" customHeight="1">
      <c r="A47" s="41" t="s">
        <v>142</v>
      </c>
      <c r="B47" s="193">
        <v>200.3</v>
      </c>
      <c r="C47" s="287">
        <v>204.6</v>
      </c>
      <c r="D47" s="287">
        <v>204.5</v>
      </c>
      <c r="E47" s="287">
        <v>207.2</v>
      </c>
      <c r="F47" s="287">
        <v>211.5</v>
      </c>
    </row>
    <row r="48" spans="1:6" s="30" customFormat="1" ht="12">
      <c r="B48" s="82"/>
    </row>
    <row r="49" spans="1:6" s="30" customFormat="1" ht="12" customHeight="1">
      <c r="B49" s="76" t="s">
        <v>28</v>
      </c>
      <c r="C49" s="71" t="s">
        <v>28</v>
      </c>
      <c r="D49" s="71" t="s">
        <v>28</v>
      </c>
      <c r="E49" s="71" t="s">
        <v>28</v>
      </c>
      <c r="F49" s="71" t="s">
        <v>28</v>
      </c>
    </row>
    <row r="50" spans="1:6" s="30" customFormat="1" ht="12" customHeight="1">
      <c r="A50" s="41" t="s">
        <v>143</v>
      </c>
      <c r="B50" s="92">
        <v>2.2999999999999998</v>
      </c>
      <c r="C50" s="288">
        <v>3.4</v>
      </c>
      <c r="D50" s="288">
        <v>3.2</v>
      </c>
      <c r="E50" s="288">
        <v>2.4</v>
      </c>
      <c r="F50" s="288">
        <v>2.4</v>
      </c>
    </row>
    <row r="51" spans="1:6" s="30" customFormat="1" ht="12">
      <c r="B51" s="72"/>
    </row>
    <row r="52" spans="1:6" s="30" customFormat="1" ht="12">
      <c r="B52" s="72"/>
    </row>
    <row r="53" spans="1:6" s="138" customFormat="1" ht="5.25" customHeight="1"/>
    <row r="54" spans="1:6" s="30" customFormat="1" ht="12">
      <c r="A54" s="203" t="s">
        <v>147</v>
      </c>
      <c r="B54" s="200"/>
      <c r="C54" s="200"/>
      <c r="D54" s="200"/>
      <c r="E54" s="200"/>
      <c r="F54" s="200"/>
    </row>
    <row r="55" spans="1:6" s="138" customFormat="1" ht="5.25" customHeight="1"/>
    <row r="56" spans="1:6">
      <c r="A56" s="270" t="s">
        <v>152</v>
      </c>
      <c r="B56" s="216"/>
      <c r="C56" s="199"/>
      <c r="D56" s="199"/>
      <c r="E56" s="199"/>
      <c r="F56" s="199"/>
    </row>
    <row r="57" spans="1:6" s="138" customFormat="1" ht="5.25" customHeight="1"/>
    <row r="58" spans="1:6" ht="12.75" customHeight="1">
      <c r="A58" s="270" t="s">
        <v>148</v>
      </c>
      <c r="B58" s="236"/>
      <c r="C58" s="236"/>
      <c r="D58" s="236"/>
      <c r="E58" s="236"/>
      <c r="F58" s="236"/>
    </row>
  </sheetData>
  <customSheetViews>
    <customSheetView guid="{7D38380E-1C45-414D-9448-E7733E7457CC}" scale="130" showPageBreaks="1" fitToPage="1">
      <pane xSplit="1" ySplit="7" topLeftCell="B65" activePane="bottomRight" state="frozen"/>
      <selection pane="bottomRight" activeCell="A78" sqref="A78:XFD79"/>
      <pageMargins left="0" right="0" top="0.74803149606299213" bottom="0.74803149606299213" header="0.31496062992125984" footer="0.31496062992125984"/>
      <printOptions horizontalCentered="1" verticalCentered="1"/>
      <pageSetup paperSize="9" scale="51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30" fitToPage="1">
      <pane xSplit="1" ySplit="7" topLeftCell="B8" activePane="bottomRight" state="frozen"/>
      <selection pane="bottomRight" activeCell="B3" sqref="B3:N3"/>
      <pageMargins left="0" right="0" top="0.74803149606299213" bottom="0.74803149606299213" header="0.31496062992125984" footer="0.31496062992125984"/>
      <printOptions horizontalCentered="1" verticalCentered="1"/>
      <pageSetup paperSize="9" scale="52" orientation="portrait" r:id="rId2"/>
      <headerFooter>
        <evenFooter>&amp;LRESTRICTED</evenFooter>
        <firstFooter>&amp;LRESTRICTED</firstFooter>
      </headerFooter>
    </customSheetView>
    <customSheetView guid="{DD55E124-48E0-4190-9E06-2A6BC9CA3509}">
      <pane xSplit="1" ySplit="6" topLeftCell="B7" activePane="bottomRight" state="frozen"/>
      <selection pane="bottomRight" activeCell="A35" sqref="A35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selection activeCell="D16" sqref="D16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>
      <selection activeCell="A74" sqref="A74"/>
      <pageMargins left="0.70866141732283472" right="0.70866141732283472" top="0.74803149606299213" bottom="0.74803149606299213" header="0.31496062992125984" footer="0.31496062992125984"/>
      <pageSetup paperSize="9" scale="60" fitToWidth="3" orientation="portrait" r:id="rId5"/>
      <headerFooter>
        <evenFooter>&amp;LRESTRICTED</evenFooter>
        <firstFooter>&amp;LRESTRICTED</firstFooter>
      </headerFooter>
    </customSheetView>
    <customSheetView guid="{6A6962C3-E482-4427-A8C8-08CAA95BA31A}" showPageBreaks="1" topLeftCell="A19">
      <selection activeCell="B65" sqref="B65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4" fitToWidth="3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75" orientation="portrait" r:id="rId7"/>
  <headerFooter>
    <oddFooter>&amp;C2</oddFooter>
    <evenFooter>&amp;LPUBLIC</evenFooter>
    <firstFooter>&amp;LPUBLIC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96"/>
  <sheetViews>
    <sheetView zoomScaleNormal="100" workbookViewId="0">
      <selection activeCell="B44" sqref="B44"/>
    </sheetView>
  </sheetViews>
  <sheetFormatPr defaultRowHeight="12.75"/>
  <cols>
    <col min="1" max="1" width="60" style="7" customWidth="1"/>
    <col min="2" max="2" width="10.7109375" style="9" customWidth="1"/>
    <col min="3" max="6" width="10.7109375" style="7" customWidth="1"/>
    <col min="7" max="16384" width="9.140625" style="7"/>
  </cols>
  <sheetData>
    <row r="1" spans="1:6" ht="15">
      <c r="A1" s="99" t="s">
        <v>50</v>
      </c>
      <c r="B1" s="20"/>
      <c r="C1" s="8"/>
      <c r="D1" s="8"/>
      <c r="E1" s="8"/>
      <c r="F1" s="8"/>
    </row>
    <row r="2" spans="1:6" ht="12" customHeight="1">
      <c r="A2" s="100" t="s">
        <v>34</v>
      </c>
      <c r="B2" s="21"/>
      <c r="C2" s="8"/>
      <c r="D2" s="8"/>
      <c r="E2" s="8"/>
      <c r="F2" s="8"/>
    </row>
    <row r="3" spans="1:6" s="30" customFormat="1" ht="12" customHeight="1">
      <c r="A3" s="29"/>
      <c r="B3" s="243"/>
      <c r="C3" s="243"/>
      <c r="D3" s="222" t="s">
        <v>0</v>
      </c>
      <c r="E3" s="243"/>
      <c r="F3" s="243"/>
    </row>
    <row r="4" spans="1:6" s="30" customFormat="1" ht="12" customHeight="1">
      <c r="A4" s="224"/>
      <c r="B4" s="31" t="s">
        <v>4</v>
      </c>
      <c r="C4" s="32" t="s">
        <v>5</v>
      </c>
      <c r="D4" s="32" t="s">
        <v>2</v>
      </c>
      <c r="E4" s="32" t="s">
        <v>3</v>
      </c>
      <c r="F4" s="32" t="s">
        <v>4</v>
      </c>
    </row>
    <row r="5" spans="1:6" s="30" customFormat="1" ht="12" customHeight="1">
      <c r="A5" s="224"/>
      <c r="B5" s="35">
        <v>2015</v>
      </c>
      <c r="C5" s="219">
        <v>2015</v>
      </c>
      <c r="D5" s="219">
        <v>2015</v>
      </c>
      <c r="E5" s="219">
        <v>2014</v>
      </c>
      <c r="F5" s="219">
        <v>2014</v>
      </c>
    </row>
    <row r="6" spans="1:6" s="30" customFormat="1" ht="12" customHeight="1">
      <c r="A6" s="29"/>
      <c r="B6" s="35" t="s">
        <v>92</v>
      </c>
      <c r="C6" s="36" t="s">
        <v>92</v>
      </c>
      <c r="D6" s="36" t="s">
        <v>92</v>
      </c>
      <c r="E6" s="36" t="s">
        <v>92</v>
      </c>
      <c r="F6" s="36" t="s">
        <v>92</v>
      </c>
    </row>
    <row r="7" spans="1:6" s="30" customFormat="1" ht="12" customHeight="1">
      <c r="A7" s="41" t="s">
        <v>74</v>
      </c>
      <c r="B7" s="82">
        <v>2495</v>
      </c>
      <c r="C7" s="39">
        <v>2445</v>
      </c>
      <c r="D7" s="39">
        <v>2447</v>
      </c>
      <c r="E7" s="39">
        <v>2543</v>
      </c>
      <c r="F7" s="39">
        <v>2619</v>
      </c>
    </row>
    <row r="8" spans="1:6" s="30" customFormat="1" ht="12">
      <c r="A8" s="41" t="s">
        <v>75</v>
      </c>
      <c r="B8" s="82">
        <v>1049</v>
      </c>
      <c r="C8" s="39">
        <v>1091</v>
      </c>
      <c r="D8" s="39">
        <v>1077</v>
      </c>
      <c r="E8" s="39">
        <v>1080</v>
      </c>
      <c r="F8" s="39">
        <v>1163</v>
      </c>
    </row>
    <row r="9" spans="1:6" s="30" customFormat="1" ht="12">
      <c r="A9" s="41" t="s">
        <v>76</v>
      </c>
      <c r="B9" s="82">
        <v>109</v>
      </c>
      <c r="C9" s="39">
        <v>149</v>
      </c>
      <c r="D9" s="39">
        <v>152</v>
      </c>
      <c r="E9" s="39">
        <v>135</v>
      </c>
      <c r="F9" s="39">
        <v>147</v>
      </c>
    </row>
    <row r="10" spans="1:6" s="30" customFormat="1" ht="12">
      <c r="A10" s="41" t="s">
        <v>77</v>
      </c>
      <c r="B10" s="84">
        <f>B11-B9-B8-B7</f>
        <v>49</v>
      </c>
      <c r="C10" s="45">
        <v>63</v>
      </c>
      <c r="D10" s="45">
        <v>110</v>
      </c>
      <c r="E10" s="45">
        <v>104</v>
      </c>
      <c r="F10" s="45">
        <v>132</v>
      </c>
    </row>
    <row r="11" spans="1:6" s="30" customFormat="1" ht="24">
      <c r="A11" s="202" t="s">
        <v>78</v>
      </c>
      <c r="B11" s="82">
        <v>3702</v>
      </c>
      <c r="C11" s="39">
        <v>3748</v>
      </c>
      <c r="D11" s="39">
        <v>3786</v>
      </c>
      <c r="E11" s="39">
        <v>3862</v>
      </c>
      <c r="F11" s="39">
        <v>4061</v>
      </c>
    </row>
    <row r="12" spans="1:6" s="30" customFormat="1" ht="12">
      <c r="A12" s="41" t="s">
        <v>79</v>
      </c>
      <c r="B12" s="84">
        <v>-246</v>
      </c>
      <c r="C12" s="48">
        <v>-295</v>
      </c>
      <c r="D12" s="48">
        <v>-216</v>
      </c>
      <c r="E12" s="48">
        <v>-684</v>
      </c>
      <c r="F12" s="48">
        <v>-386</v>
      </c>
    </row>
    <row r="13" spans="1:6" s="30" customFormat="1" ht="12">
      <c r="A13" s="50" t="s">
        <v>80</v>
      </c>
      <c r="B13" s="82">
        <f>B11+B12</f>
        <v>3456</v>
      </c>
      <c r="C13" s="39">
        <v>3453</v>
      </c>
      <c r="D13" s="39">
        <v>3570</v>
      </c>
      <c r="E13" s="39">
        <v>3178</v>
      </c>
      <c r="F13" s="39">
        <v>3675</v>
      </c>
    </row>
    <row r="14" spans="1:6" s="30" customFormat="1" ht="12">
      <c r="A14" s="41" t="s">
        <v>1</v>
      </c>
      <c r="B14" s="84">
        <v>-1676</v>
      </c>
      <c r="C14" s="48">
        <v>-1682</v>
      </c>
      <c r="D14" s="48">
        <v>-1639</v>
      </c>
      <c r="E14" s="48">
        <v>-1834</v>
      </c>
      <c r="F14" s="48">
        <v>-1819</v>
      </c>
    </row>
    <row r="15" spans="1:6" s="30" customFormat="1" ht="12">
      <c r="A15" s="50" t="s">
        <v>83</v>
      </c>
      <c r="B15" s="82">
        <f>B13+B14</f>
        <v>1780</v>
      </c>
      <c r="C15" s="39">
        <v>1771</v>
      </c>
      <c r="D15" s="39">
        <v>1931</v>
      </c>
      <c r="E15" s="39">
        <v>1344</v>
      </c>
      <c r="F15" s="39">
        <v>1856</v>
      </c>
    </row>
    <row r="16" spans="1:6" s="30" customFormat="1" ht="12">
      <c r="A16" s="41" t="s">
        <v>82</v>
      </c>
      <c r="B16" s="84">
        <v>446</v>
      </c>
      <c r="C16" s="45">
        <v>458</v>
      </c>
      <c r="D16" s="45">
        <v>363</v>
      </c>
      <c r="E16" s="45">
        <v>360</v>
      </c>
      <c r="F16" s="45">
        <v>439</v>
      </c>
    </row>
    <row r="17" spans="1:14" s="30" customFormat="1" thickBot="1">
      <c r="A17" s="50" t="s">
        <v>81</v>
      </c>
      <c r="B17" s="88">
        <f>B15+B16</f>
        <v>2226</v>
      </c>
      <c r="C17" s="52">
        <v>2229</v>
      </c>
      <c r="D17" s="52">
        <v>2294</v>
      </c>
      <c r="E17" s="52">
        <v>1704</v>
      </c>
      <c r="F17" s="52">
        <v>2295</v>
      </c>
    </row>
    <row r="18" spans="1:14" s="30" customFormat="1" ht="12">
      <c r="A18" s="29"/>
      <c r="B18" s="82"/>
      <c r="C18" s="93"/>
      <c r="D18" s="93"/>
      <c r="E18" s="93"/>
      <c r="F18" s="93"/>
    </row>
    <row r="19" spans="1:14" s="30" customFormat="1" ht="12">
      <c r="A19" s="53" t="s">
        <v>6</v>
      </c>
      <c r="B19" s="82"/>
      <c r="C19" s="40"/>
      <c r="D19" s="40"/>
      <c r="E19" s="40"/>
      <c r="F19" s="40"/>
    </row>
    <row r="20" spans="1:14" s="30" customFormat="1" ht="12">
      <c r="A20" s="53" t="s">
        <v>89</v>
      </c>
      <c r="B20" s="82"/>
      <c r="C20" s="40"/>
      <c r="D20" s="40"/>
      <c r="E20" s="40"/>
      <c r="F20" s="40"/>
    </row>
    <row r="21" spans="1:14" s="30" customFormat="1" ht="12">
      <c r="A21" s="187" t="s">
        <v>90</v>
      </c>
      <c r="B21" s="82">
        <v>0</v>
      </c>
      <c r="C21" s="186">
        <v>0</v>
      </c>
      <c r="D21" s="186">
        <v>0</v>
      </c>
      <c r="E21" s="186">
        <v>0</v>
      </c>
      <c r="F21" s="186">
        <v>1</v>
      </c>
    </row>
    <row r="22" spans="1:14" s="30" customFormat="1" ht="24">
      <c r="A22" s="208" t="s">
        <v>161</v>
      </c>
      <c r="B22" s="82">
        <v>0</v>
      </c>
      <c r="C22" s="39">
        <v>0</v>
      </c>
      <c r="D22" s="39">
        <v>0</v>
      </c>
      <c r="E22" s="39">
        <v>-8</v>
      </c>
      <c r="F22" s="39">
        <v>-2</v>
      </c>
    </row>
    <row r="23" spans="1:14" s="30" customFormat="1" ht="24">
      <c r="A23" s="208" t="s">
        <v>125</v>
      </c>
      <c r="B23" s="82">
        <v>0</v>
      </c>
      <c r="C23" s="40">
        <v>0</v>
      </c>
      <c r="D23" s="40">
        <v>0</v>
      </c>
      <c r="E23" s="40">
        <v>-13</v>
      </c>
      <c r="F23" s="40">
        <v>3</v>
      </c>
    </row>
    <row r="24" spans="1:14" s="30" customFormat="1" ht="12" customHeight="1" thickBot="1">
      <c r="A24" s="187"/>
      <c r="B24" s="310">
        <f>SUM(B21:B23)</f>
        <v>0</v>
      </c>
      <c r="C24" s="306">
        <v>0</v>
      </c>
      <c r="D24" s="306">
        <v>0</v>
      </c>
      <c r="E24" s="306">
        <v>-21</v>
      </c>
      <c r="F24" s="306">
        <v>2</v>
      </c>
    </row>
    <row r="25" spans="1:14" s="30" customFormat="1" ht="12">
      <c r="A25" s="187"/>
      <c r="B25" s="308"/>
      <c r="C25" s="57"/>
      <c r="D25" s="57"/>
      <c r="E25" s="57"/>
      <c r="F25" s="57"/>
    </row>
    <row r="26" spans="1:14" s="30" customFormat="1" ht="12">
      <c r="A26" s="295" t="s">
        <v>7</v>
      </c>
      <c r="B26" s="309"/>
      <c r="C26" s="58"/>
      <c r="D26" s="58"/>
      <c r="E26" s="57"/>
      <c r="F26" s="57"/>
    </row>
    <row r="27" spans="1:14" s="30" customFormat="1" ht="12">
      <c r="A27" s="211" t="s">
        <v>89</v>
      </c>
      <c r="B27" s="82"/>
      <c r="C27" s="40"/>
      <c r="D27" s="40"/>
      <c r="E27" s="40"/>
      <c r="F27" s="40"/>
    </row>
    <row r="28" spans="1:14" s="30" customFormat="1" ht="12">
      <c r="A28" s="208" t="s">
        <v>117</v>
      </c>
      <c r="B28" s="82">
        <v>-6</v>
      </c>
      <c r="C28" s="58">
        <v>0</v>
      </c>
      <c r="D28" s="58">
        <v>0</v>
      </c>
      <c r="E28" s="58">
        <v>0</v>
      </c>
      <c r="F28" s="58">
        <v>0</v>
      </c>
    </row>
    <row r="29" spans="1:14" s="30" customFormat="1" ht="12">
      <c r="A29" s="208" t="s">
        <v>121</v>
      </c>
      <c r="B29" s="308">
        <v>-13.081961076709</v>
      </c>
      <c r="C29" s="58">
        <v>0</v>
      </c>
      <c r="D29" s="58">
        <v>0</v>
      </c>
      <c r="E29" s="58">
        <v>0</v>
      </c>
      <c r="F29" s="58">
        <v>0</v>
      </c>
    </row>
    <row r="30" spans="1:14" s="30" customFormat="1" ht="12">
      <c r="A30" s="187" t="s">
        <v>66</v>
      </c>
      <c r="B30" s="305">
        <v>0</v>
      </c>
      <c r="C30" s="58">
        <v>-3</v>
      </c>
      <c r="D30" s="58">
        <v>-2</v>
      </c>
      <c r="E30" s="58">
        <v>-27</v>
      </c>
      <c r="F30" s="58">
        <v>-4</v>
      </c>
    </row>
    <row r="31" spans="1:14" s="30" customFormat="1" ht="12" customHeight="1">
      <c r="A31" s="187" t="s">
        <v>65</v>
      </c>
      <c r="B31" s="82">
        <v>5.61</v>
      </c>
      <c r="C31" s="58">
        <v>0</v>
      </c>
      <c r="D31" s="58">
        <v>-47</v>
      </c>
      <c r="E31" s="58">
        <v>-79</v>
      </c>
      <c r="F31" s="58">
        <v>-39</v>
      </c>
      <c r="N31" s="37"/>
    </row>
    <row r="32" spans="1:14" s="30" customFormat="1" ht="12">
      <c r="A32" s="208" t="s">
        <v>120</v>
      </c>
      <c r="B32" s="82">
        <v>0</v>
      </c>
      <c r="C32" s="58">
        <v>0</v>
      </c>
      <c r="D32" s="58">
        <v>0</v>
      </c>
      <c r="E32" s="58">
        <v>0</v>
      </c>
      <c r="F32" s="58">
        <v>-2</v>
      </c>
    </row>
    <row r="33" spans="1:6" s="30" customFormat="1" thickBot="1">
      <c r="A33" s="62"/>
      <c r="B33" s="310">
        <f>SUM(B28:B32)</f>
        <v>-13.471961076709</v>
      </c>
      <c r="C33" s="306">
        <v>-3</v>
      </c>
      <c r="D33" s="306">
        <v>-49</v>
      </c>
      <c r="E33" s="306">
        <v>-106</v>
      </c>
      <c r="F33" s="306">
        <v>-45</v>
      </c>
    </row>
    <row r="34" spans="1:6" s="30" customFormat="1" ht="12" customHeight="1">
      <c r="A34" s="64"/>
      <c r="B34" s="83"/>
      <c r="C34" s="57"/>
      <c r="D34" s="57"/>
      <c r="E34" s="57"/>
      <c r="F34" s="58"/>
    </row>
    <row r="35" spans="1:6" s="30" customFormat="1" ht="12" customHeight="1">
      <c r="A35" s="101" t="s">
        <v>42</v>
      </c>
      <c r="B35" s="97"/>
      <c r="C35" s="95"/>
      <c r="D35" s="95"/>
      <c r="E35" s="95"/>
      <c r="F35" s="95"/>
    </row>
    <row r="36" spans="1:6" s="30" customFormat="1" ht="12" customHeight="1">
      <c r="A36" s="41"/>
      <c r="B36" s="243"/>
      <c r="C36" s="243"/>
      <c r="D36" s="222" t="s">
        <v>51</v>
      </c>
      <c r="E36" s="243"/>
      <c r="F36" s="243"/>
    </row>
    <row r="37" spans="1:6" s="30" customFormat="1" ht="12" customHeight="1">
      <c r="A37" s="41"/>
      <c r="B37" s="31" t="s">
        <v>4</v>
      </c>
      <c r="C37" s="68" t="s">
        <v>5</v>
      </c>
      <c r="D37" s="68" t="s">
        <v>2</v>
      </c>
      <c r="E37" s="68" t="s">
        <v>3</v>
      </c>
      <c r="F37" s="68" t="s">
        <v>4</v>
      </c>
    </row>
    <row r="38" spans="1:6" s="30" customFormat="1" ht="12" customHeight="1">
      <c r="A38" s="41"/>
      <c r="B38" s="35">
        <v>2015</v>
      </c>
      <c r="C38" s="219">
        <v>2015</v>
      </c>
      <c r="D38" s="219">
        <v>2015</v>
      </c>
      <c r="E38" s="219">
        <v>2014</v>
      </c>
      <c r="F38" s="219">
        <v>2014</v>
      </c>
    </row>
    <row r="39" spans="1:6" s="30" customFormat="1" ht="12" customHeight="1">
      <c r="A39" s="41"/>
      <c r="B39" s="35" t="s">
        <v>92</v>
      </c>
      <c r="C39" s="36" t="s">
        <v>92</v>
      </c>
      <c r="D39" s="36" t="s">
        <v>92</v>
      </c>
      <c r="E39" s="36" t="s">
        <v>92</v>
      </c>
      <c r="F39" s="36" t="s">
        <v>92</v>
      </c>
    </row>
    <row r="40" spans="1:6" s="30" customFormat="1" ht="12" customHeight="1">
      <c r="A40" s="29" t="s">
        <v>43</v>
      </c>
      <c r="B40" s="76">
        <v>310224</v>
      </c>
      <c r="C40" s="39">
        <v>310256</v>
      </c>
      <c r="D40" s="39">
        <v>308360</v>
      </c>
      <c r="E40" s="39">
        <v>313039</v>
      </c>
      <c r="F40" s="39">
        <v>315755</v>
      </c>
    </row>
    <row r="41" spans="1:6" s="30" customFormat="1" ht="12" customHeight="1">
      <c r="A41" s="29" t="s">
        <v>55</v>
      </c>
      <c r="B41" s="76">
        <v>357681</v>
      </c>
      <c r="C41" s="39">
        <v>362069</v>
      </c>
      <c r="D41" s="39">
        <v>348232</v>
      </c>
      <c r="E41" s="39">
        <v>361318</v>
      </c>
      <c r="F41" s="39">
        <v>355807</v>
      </c>
    </row>
    <row r="42" spans="1:6" s="30" customFormat="1" ht="12" customHeight="1">
      <c r="A42" s="41"/>
      <c r="B42" s="76"/>
      <c r="C42" s="71"/>
      <c r="D42" s="71"/>
      <c r="E42" s="71"/>
      <c r="F42" s="71"/>
    </row>
    <row r="43" spans="1:6" s="30" customFormat="1" ht="12" customHeight="1">
      <c r="A43" s="41"/>
      <c r="B43" s="35" t="s">
        <v>93</v>
      </c>
      <c r="C43" s="71" t="s">
        <v>93</v>
      </c>
      <c r="D43" s="71" t="s">
        <v>93</v>
      </c>
      <c r="E43" s="71" t="s">
        <v>93</v>
      </c>
      <c r="F43" s="71" t="s">
        <v>93</v>
      </c>
    </row>
    <row r="44" spans="1:6" s="30" customFormat="1" ht="12" customHeight="1">
      <c r="A44" s="41" t="s">
        <v>142</v>
      </c>
      <c r="B44" s="193">
        <v>430.1</v>
      </c>
      <c r="C44" s="289">
        <v>439.6</v>
      </c>
      <c r="D44" s="289">
        <v>425.1</v>
      </c>
      <c r="E44" s="289">
        <v>430.3</v>
      </c>
      <c r="F44" s="289">
        <v>426.7</v>
      </c>
    </row>
    <row r="45" spans="1:6" s="30" customFormat="1" ht="12">
      <c r="B45" s="82"/>
    </row>
    <row r="46" spans="1:6" s="30" customFormat="1" ht="12">
      <c r="B46" s="76" t="s">
        <v>28</v>
      </c>
      <c r="C46" s="71" t="s">
        <v>28</v>
      </c>
      <c r="D46" s="71" t="s">
        <v>28</v>
      </c>
      <c r="E46" s="71" t="s">
        <v>28</v>
      </c>
      <c r="F46" s="71" t="s">
        <v>28</v>
      </c>
    </row>
    <row r="47" spans="1:6" s="30" customFormat="1" ht="14.25">
      <c r="A47" s="41" t="s">
        <v>143</v>
      </c>
      <c r="B47" s="92">
        <v>2</v>
      </c>
      <c r="C47" s="288">
        <v>2.1</v>
      </c>
      <c r="D47" s="288">
        <v>2.2000000000000002</v>
      </c>
      <c r="E47" s="288">
        <v>1.6</v>
      </c>
      <c r="F47" s="288">
        <v>2.1</v>
      </c>
    </row>
    <row r="48" spans="1:6" s="30" customFormat="1" ht="12">
      <c r="B48" s="72"/>
    </row>
    <row r="49" spans="1:6" s="30" customFormat="1" ht="12">
      <c r="B49" s="72"/>
    </row>
    <row r="50" spans="1:6" s="138" customFormat="1" ht="5.25" customHeight="1"/>
    <row r="51" spans="1:6" s="30" customFormat="1" ht="12">
      <c r="A51" s="203" t="s">
        <v>147</v>
      </c>
      <c r="B51" s="200"/>
      <c r="C51" s="200"/>
      <c r="D51" s="200"/>
      <c r="E51" s="200"/>
      <c r="F51" s="200"/>
    </row>
    <row r="52" spans="1:6" s="138" customFormat="1" ht="5.25" customHeight="1"/>
    <row r="53" spans="1:6" s="30" customFormat="1" ht="12">
      <c r="A53" s="270" t="s">
        <v>152</v>
      </c>
      <c r="B53" s="216"/>
      <c r="C53" s="199"/>
      <c r="D53" s="199"/>
      <c r="E53" s="199"/>
      <c r="F53" s="199"/>
    </row>
    <row r="54" spans="1:6" s="138" customFormat="1" ht="5.25" customHeight="1"/>
    <row r="55" spans="1:6" s="30" customFormat="1" ht="12" customHeight="1">
      <c r="A55" s="270" t="s">
        <v>148</v>
      </c>
      <c r="B55" s="236"/>
      <c r="C55" s="236"/>
      <c r="D55" s="236"/>
      <c r="E55" s="236"/>
      <c r="F55" s="236"/>
    </row>
    <row r="56" spans="1:6" s="30" customFormat="1" ht="12">
      <c r="B56" s="72"/>
    </row>
    <row r="57" spans="1:6" s="30" customFormat="1" ht="12">
      <c r="B57" s="72"/>
    </row>
    <row r="58" spans="1:6" s="30" customFormat="1" ht="12">
      <c r="B58" s="72"/>
    </row>
    <row r="59" spans="1:6" s="30" customFormat="1" ht="12">
      <c r="B59" s="72"/>
    </row>
    <row r="60" spans="1:6" s="30" customFormat="1" ht="12">
      <c r="B60" s="72"/>
    </row>
    <row r="61" spans="1:6" s="30" customFormat="1" ht="12">
      <c r="B61" s="72"/>
    </row>
    <row r="62" spans="1:6" s="30" customFormat="1" ht="12">
      <c r="B62" s="72"/>
    </row>
    <row r="63" spans="1:6" s="30" customFormat="1" ht="12">
      <c r="B63" s="72"/>
    </row>
    <row r="64" spans="1:6" s="30" customFormat="1" ht="12">
      <c r="B64" s="72"/>
    </row>
    <row r="65" spans="2:2" s="30" customFormat="1" ht="12">
      <c r="B65" s="72"/>
    </row>
    <row r="66" spans="2:2" s="30" customFormat="1" ht="12">
      <c r="B66" s="72"/>
    </row>
    <row r="67" spans="2:2" s="30" customFormat="1" ht="12">
      <c r="B67" s="72"/>
    </row>
    <row r="68" spans="2:2" s="30" customFormat="1" ht="12">
      <c r="B68" s="72"/>
    </row>
    <row r="69" spans="2:2" s="30" customFormat="1" ht="12">
      <c r="B69" s="72"/>
    </row>
    <row r="70" spans="2:2" s="30" customFormat="1" ht="12">
      <c r="B70" s="72"/>
    </row>
    <row r="71" spans="2:2" s="30" customFormat="1" ht="12">
      <c r="B71" s="72"/>
    </row>
    <row r="72" spans="2:2" s="30" customFormat="1" ht="12">
      <c r="B72" s="72"/>
    </row>
    <row r="73" spans="2:2" s="30" customFormat="1" ht="12">
      <c r="B73" s="72"/>
    </row>
    <row r="74" spans="2:2" s="30" customFormat="1" ht="12">
      <c r="B74" s="72"/>
    </row>
    <row r="75" spans="2:2" s="30" customFormat="1" ht="12">
      <c r="B75" s="72"/>
    </row>
    <row r="76" spans="2:2" s="30" customFormat="1" ht="12">
      <c r="B76" s="72"/>
    </row>
    <row r="77" spans="2:2" s="30" customFormat="1" ht="12">
      <c r="B77" s="72"/>
    </row>
    <row r="78" spans="2:2" s="30" customFormat="1" ht="12">
      <c r="B78" s="72"/>
    </row>
    <row r="79" spans="2:2" s="30" customFormat="1" ht="12">
      <c r="B79" s="72"/>
    </row>
    <row r="80" spans="2:2" s="30" customFormat="1" ht="12">
      <c r="B80" s="72"/>
    </row>
    <row r="81" spans="2:2" s="30" customFormat="1" ht="12">
      <c r="B81" s="72"/>
    </row>
    <row r="82" spans="2:2" s="30" customFormat="1" ht="12">
      <c r="B82" s="72"/>
    </row>
    <row r="83" spans="2:2" s="30" customFormat="1" ht="12">
      <c r="B83" s="72"/>
    </row>
    <row r="84" spans="2:2" s="30" customFormat="1" ht="12">
      <c r="B84" s="72"/>
    </row>
    <row r="85" spans="2:2" s="30" customFormat="1" ht="12">
      <c r="B85" s="72"/>
    </row>
    <row r="86" spans="2:2" s="30" customFormat="1" ht="12">
      <c r="B86" s="72"/>
    </row>
    <row r="87" spans="2:2" s="30" customFormat="1" ht="12">
      <c r="B87" s="72"/>
    </row>
    <row r="88" spans="2:2" s="30" customFormat="1" ht="12">
      <c r="B88" s="72"/>
    </row>
    <row r="89" spans="2:2" s="30" customFormat="1" ht="12">
      <c r="B89" s="72"/>
    </row>
    <row r="90" spans="2:2" s="30" customFormat="1" ht="12">
      <c r="B90" s="72"/>
    </row>
    <row r="91" spans="2:2" s="30" customFormat="1" ht="12">
      <c r="B91" s="72"/>
    </row>
    <row r="92" spans="2:2" s="30" customFormat="1" ht="12">
      <c r="B92" s="72"/>
    </row>
    <row r="93" spans="2:2" s="30" customFormat="1" ht="12">
      <c r="B93" s="72"/>
    </row>
    <row r="94" spans="2:2" s="30" customFormat="1" ht="12">
      <c r="B94" s="72"/>
    </row>
    <row r="95" spans="2:2" s="30" customFormat="1" ht="12">
      <c r="B95" s="72"/>
    </row>
    <row r="96" spans="2:2" s="30" customFormat="1" ht="12">
      <c r="B96" s="72"/>
    </row>
  </sheetData>
  <customSheetViews>
    <customSheetView guid="{7D38380E-1C45-414D-9448-E7733E7457CC}" scale="130" showPageBreaks="1">
      <pane xSplit="1" ySplit="6" topLeftCell="B43" activePane="bottomRight" state="frozen"/>
      <selection pane="bottomRight" activeCell="B49" sqref="B4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30">
      <pane xSplit="1" ySplit="6" topLeftCell="B16" activePane="bottomRight" state="frozen"/>
      <selection pane="bottomRight" activeCell="B3" sqref="B3:N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 topLeftCell="A20">
      <selection activeCell="A35" sqref="A35"/>
      <rowBreaks count="1" manualBreakCount="1">
        <brk id="57" max="16383" man="1"/>
      </rowBreaks>
      <pageMargins left="0.70866141732283472" right="0.70866141732283472" top="0.74803149606299213" bottom="0.74803149606299213" header="0.31496062992125984" footer="0.31496062992125984"/>
      <pageSetup paperSize="9" scale="72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selection activeCell="A27" sqref="A27:XFD33"/>
      <pageMargins left="0.70866141732283472" right="0.70866141732283472" top="0.74803149606299213" bottom="0.74803149606299213" header="0.31496062992125984" footer="0.31496062992125984"/>
      <pageSetup paperSize="9" scale="72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printArea="1" topLeftCell="A10">
      <selection activeCell="A87" sqref="A87"/>
      <pageMargins left="0.70866141732283472" right="0.70866141732283472" top="0.74803149606299213" bottom="0.74803149606299213" header="0.31496062992125984" footer="0.31496062992125984"/>
      <pageSetup paperSize="9" scale="60" fitToWidth="3" orientation="portrait" r:id="rId5"/>
      <headerFooter>
        <evenFooter>&amp;LRESTRICTED</evenFooter>
        <firstFooter>&amp;LRESTRICTED</firstFooter>
      </headerFooter>
    </customSheetView>
    <customSheetView guid="{6A6962C3-E482-4427-A8C8-08CAA95BA31A}" scale="60" showPageBreaks="1" view="pageBreakPreview">
      <selection activeCell="N9" sqref="N9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1" fitToWidth="3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75" fitToWidth="3" orientation="portrait" r:id="rId7"/>
  <headerFooter>
    <oddFooter>&amp;C3</oddFooter>
    <evenFooter>&amp;LPUBLIC</evenFooter>
    <firstFooter>&amp;LPUBLIC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05"/>
  <sheetViews>
    <sheetView zoomScaleNormal="100" workbookViewId="0">
      <selection activeCell="B49" sqref="B49"/>
    </sheetView>
  </sheetViews>
  <sheetFormatPr defaultRowHeight="12.75"/>
  <cols>
    <col min="1" max="1" width="60.7109375" style="246" customWidth="1"/>
    <col min="2" max="2" width="10.7109375" style="9" customWidth="1"/>
    <col min="3" max="6" width="10.7109375" style="7" customWidth="1"/>
    <col min="7" max="7" width="9.140625" style="7"/>
    <col min="8" max="10" width="9.140625" style="7" customWidth="1"/>
    <col min="11" max="16384" width="9.140625" style="7"/>
  </cols>
  <sheetData>
    <row r="1" spans="1:6" ht="15">
      <c r="A1" s="244" t="s">
        <v>50</v>
      </c>
      <c r="B1" s="20"/>
    </row>
    <row r="2" spans="1:6">
      <c r="A2" s="255" t="s">
        <v>35</v>
      </c>
      <c r="B2" s="21"/>
    </row>
    <row r="3" spans="1:6" s="30" customFormat="1" ht="12" customHeight="1">
      <c r="A3" s="226"/>
      <c r="B3" s="242"/>
      <c r="C3" s="242"/>
      <c r="D3" s="225" t="s">
        <v>0</v>
      </c>
      <c r="E3" s="242"/>
      <c r="F3" s="242"/>
    </row>
    <row r="4" spans="1:6" s="30" customFormat="1" ht="12" customHeight="1">
      <c r="A4" s="226"/>
      <c r="B4" s="31" t="s">
        <v>4</v>
      </c>
      <c r="C4" s="103" t="s">
        <v>5</v>
      </c>
      <c r="D4" s="103" t="s">
        <v>2</v>
      </c>
      <c r="E4" s="103" t="s">
        <v>3</v>
      </c>
      <c r="F4" s="103" t="s">
        <v>4</v>
      </c>
    </row>
    <row r="5" spans="1:6" s="30" customFormat="1" ht="12" customHeight="1">
      <c r="A5" s="226"/>
      <c r="B5" s="35">
        <v>2015</v>
      </c>
      <c r="C5" s="195">
        <v>2015</v>
      </c>
      <c r="D5" s="220">
        <v>2015</v>
      </c>
      <c r="E5" s="220">
        <v>2014</v>
      </c>
      <c r="F5" s="220">
        <v>2014</v>
      </c>
    </row>
    <row r="6" spans="1:6" s="30" customFormat="1" ht="12">
      <c r="A6" s="226"/>
      <c r="B6" s="35" t="s">
        <v>92</v>
      </c>
      <c r="C6" s="36" t="s">
        <v>92</v>
      </c>
      <c r="D6" s="36" t="s">
        <v>92</v>
      </c>
      <c r="E6" s="36" t="s">
        <v>92</v>
      </c>
      <c r="F6" s="36" t="s">
        <v>92</v>
      </c>
    </row>
    <row r="7" spans="1:6" s="30" customFormat="1" ht="12">
      <c r="A7" s="224" t="s">
        <v>74</v>
      </c>
      <c r="B7" s="104">
        <v>1603</v>
      </c>
      <c r="C7" s="106">
        <v>1854</v>
      </c>
      <c r="D7" s="106">
        <v>1775</v>
      </c>
      <c r="E7" s="106">
        <v>1751</v>
      </c>
      <c r="F7" s="106">
        <v>1669</v>
      </c>
    </row>
    <row r="8" spans="1:6" s="30" customFormat="1" ht="12">
      <c r="A8" s="224" t="s">
        <v>75</v>
      </c>
      <c r="B8" s="104">
        <v>760</v>
      </c>
      <c r="C8" s="106">
        <v>913</v>
      </c>
      <c r="D8" s="106">
        <v>798</v>
      </c>
      <c r="E8" s="106">
        <v>713</v>
      </c>
      <c r="F8" s="106">
        <v>908</v>
      </c>
    </row>
    <row r="9" spans="1:6" s="30" customFormat="1" ht="12">
      <c r="A9" s="224" t="s">
        <v>76</v>
      </c>
      <c r="B9" s="104">
        <v>2537</v>
      </c>
      <c r="C9" s="106">
        <v>1142</v>
      </c>
      <c r="D9" s="106">
        <v>2601</v>
      </c>
      <c r="E9" s="106">
        <v>1028</v>
      </c>
      <c r="F9" s="106">
        <v>2043</v>
      </c>
    </row>
    <row r="10" spans="1:6" s="30" customFormat="1" ht="12">
      <c r="A10" s="224" t="s">
        <v>77</v>
      </c>
      <c r="B10" s="84">
        <f>B11-B9-B8-B7</f>
        <v>-375</v>
      </c>
      <c r="C10" s="109">
        <v>1110</v>
      </c>
      <c r="D10" s="109">
        <v>68</v>
      </c>
      <c r="E10" s="109">
        <v>-184</v>
      </c>
      <c r="F10" s="109">
        <v>59</v>
      </c>
    </row>
    <row r="11" spans="1:6" s="30" customFormat="1" ht="24">
      <c r="A11" s="202" t="s">
        <v>78</v>
      </c>
      <c r="B11" s="82">
        <v>4525</v>
      </c>
      <c r="C11" s="40">
        <v>5019</v>
      </c>
      <c r="D11" s="40">
        <v>5242</v>
      </c>
      <c r="E11" s="40">
        <v>3308</v>
      </c>
      <c r="F11" s="40">
        <v>4679</v>
      </c>
    </row>
    <row r="12" spans="1:6" s="30" customFormat="1" ht="12">
      <c r="A12" s="224" t="s">
        <v>131</v>
      </c>
      <c r="B12" s="107">
        <v>79</v>
      </c>
      <c r="C12" s="48">
        <v>-97</v>
      </c>
      <c r="D12" s="48">
        <v>108</v>
      </c>
      <c r="E12" s="48">
        <v>-180</v>
      </c>
      <c r="F12" s="48">
        <v>-136</v>
      </c>
    </row>
    <row r="13" spans="1:6" s="30" customFormat="1" ht="12">
      <c r="A13" s="47" t="s">
        <v>80</v>
      </c>
      <c r="B13" s="104">
        <f>B11+B12</f>
        <v>4604</v>
      </c>
      <c r="C13" s="106">
        <v>4922</v>
      </c>
      <c r="D13" s="106">
        <v>5350</v>
      </c>
      <c r="E13" s="106">
        <v>3128</v>
      </c>
      <c r="F13" s="106">
        <v>4543</v>
      </c>
    </row>
    <row r="14" spans="1:6" s="30" customFormat="1" ht="12">
      <c r="A14" s="224" t="s">
        <v>1</v>
      </c>
      <c r="B14" s="107">
        <v>-2595</v>
      </c>
      <c r="C14" s="48">
        <v>-3353</v>
      </c>
      <c r="D14" s="48">
        <v>-2437</v>
      </c>
      <c r="E14" s="48">
        <v>-3341</v>
      </c>
      <c r="F14" s="48">
        <v>-3729</v>
      </c>
    </row>
    <row r="15" spans="1:6" s="30" customFormat="1" ht="12">
      <c r="A15" s="47" t="s">
        <v>126</v>
      </c>
      <c r="B15" s="104">
        <f>B13+B14</f>
        <v>2009</v>
      </c>
      <c r="C15" s="106">
        <v>1569</v>
      </c>
      <c r="D15" s="106">
        <v>2913</v>
      </c>
      <c r="E15" s="106">
        <v>-213</v>
      </c>
      <c r="F15" s="106">
        <v>814</v>
      </c>
    </row>
    <row r="16" spans="1:6" s="30" customFormat="1" ht="12">
      <c r="A16" s="224" t="s">
        <v>82</v>
      </c>
      <c r="B16" s="107">
        <v>132</v>
      </c>
      <c r="C16" s="109">
        <v>144</v>
      </c>
      <c r="D16" s="109">
        <v>128</v>
      </c>
      <c r="E16" s="109">
        <v>128</v>
      </c>
      <c r="F16" s="109">
        <v>127</v>
      </c>
    </row>
    <row r="17" spans="1:6" s="30" customFormat="1" thickBot="1">
      <c r="A17" s="47" t="s">
        <v>127</v>
      </c>
      <c r="B17" s="111">
        <f>B15+B16</f>
        <v>2141</v>
      </c>
      <c r="C17" s="112">
        <v>1713</v>
      </c>
      <c r="D17" s="112">
        <v>3041</v>
      </c>
      <c r="E17" s="112">
        <v>-85</v>
      </c>
      <c r="F17" s="112">
        <v>941</v>
      </c>
    </row>
    <row r="18" spans="1:6" s="30" customFormat="1" ht="12">
      <c r="A18" s="94"/>
      <c r="B18" s="76"/>
      <c r="C18" s="39"/>
      <c r="D18" s="39"/>
      <c r="E18" s="39"/>
      <c r="F18" s="39"/>
    </row>
    <row r="19" spans="1:6" s="30" customFormat="1" ht="12">
      <c r="A19" s="94" t="s">
        <v>6</v>
      </c>
      <c r="B19" s="98"/>
      <c r="C19" s="39"/>
      <c r="D19" s="39"/>
      <c r="E19" s="39"/>
      <c r="F19" s="39"/>
    </row>
    <row r="20" spans="1:6" s="30" customFormat="1" ht="12" customHeight="1">
      <c r="A20" s="94" t="s">
        <v>89</v>
      </c>
      <c r="B20" s="98"/>
      <c r="C20" s="58"/>
      <c r="D20" s="58"/>
      <c r="E20" s="58"/>
      <c r="F20" s="39"/>
    </row>
    <row r="21" spans="1:6" s="30" customFormat="1" ht="12" customHeight="1">
      <c r="A21" s="38" t="s">
        <v>64</v>
      </c>
      <c r="B21" s="82">
        <v>250.69200000000001</v>
      </c>
      <c r="C21" s="39">
        <v>67</v>
      </c>
      <c r="D21" s="39">
        <v>98</v>
      </c>
      <c r="E21" s="39">
        <v>-54</v>
      </c>
      <c r="F21" s="39">
        <v>-123</v>
      </c>
    </row>
    <row r="22" spans="1:6" s="30" customFormat="1" ht="12" customHeight="1">
      <c r="A22" s="62" t="s">
        <v>90</v>
      </c>
      <c r="B22" s="82">
        <v>3.9221364606854898</v>
      </c>
      <c r="C22" s="56">
        <v>-14</v>
      </c>
      <c r="D22" s="56">
        <v>-8</v>
      </c>
      <c r="E22" s="56">
        <v>3</v>
      </c>
      <c r="F22" s="56">
        <v>-61</v>
      </c>
    </row>
    <row r="23" spans="1:6" s="30" customFormat="1" ht="24">
      <c r="A23" s="208" t="s">
        <v>125</v>
      </c>
      <c r="B23" s="82">
        <v>0</v>
      </c>
      <c r="C23" s="39">
        <v>0</v>
      </c>
      <c r="D23" s="39">
        <v>0</v>
      </c>
      <c r="E23" s="39">
        <v>-3</v>
      </c>
      <c r="F23" s="39">
        <v>1</v>
      </c>
    </row>
    <row r="24" spans="1:6" s="30" customFormat="1" thickBot="1">
      <c r="A24" s="38"/>
      <c r="B24" s="310">
        <f>SUM(B21:B23)</f>
        <v>254.6141364606855</v>
      </c>
      <c r="C24" s="306">
        <v>53</v>
      </c>
      <c r="D24" s="306">
        <v>90</v>
      </c>
      <c r="E24" s="306">
        <v>-54</v>
      </c>
      <c r="F24" s="306">
        <v>-183</v>
      </c>
    </row>
    <row r="25" spans="1:6" s="30" customFormat="1" ht="12">
      <c r="A25" s="38"/>
      <c r="B25" s="98"/>
      <c r="C25" s="58"/>
      <c r="D25" s="58"/>
      <c r="E25" s="58"/>
      <c r="F25" s="39"/>
    </row>
    <row r="26" spans="1:6" s="30" customFormat="1" ht="12" customHeight="1">
      <c r="A26" s="94" t="s">
        <v>7</v>
      </c>
      <c r="B26" s="98"/>
      <c r="C26" s="58"/>
      <c r="D26" s="58"/>
      <c r="E26" s="58"/>
      <c r="F26" s="39"/>
    </row>
    <row r="27" spans="1:6" s="30" customFormat="1" ht="12" customHeight="1">
      <c r="A27" s="94" t="s">
        <v>89</v>
      </c>
      <c r="B27" s="98"/>
      <c r="C27" s="58"/>
      <c r="D27" s="58"/>
      <c r="E27" s="58"/>
      <c r="F27" s="39"/>
    </row>
    <row r="28" spans="1:6" s="30" customFormat="1" ht="12" customHeight="1">
      <c r="A28" s="208" t="s">
        <v>117</v>
      </c>
      <c r="B28" s="82">
        <v>-6</v>
      </c>
      <c r="C28" s="39">
        <v>0</v>
      </c>
      <c r="D28" s="39">
        <v>0</v>
      </c>
      <c r="E28" s="39">
        <v>0</v>
      </c>
      <c r="F28" s="39">
        <v>0</v>
      </c>
    </row>
    <row r="29" spans="1:6" s="30" customFormat="1" ht="24">
      <c r="A29" s="215" t="s">
        <v>99</v>
      </c>
      <c r="B29" s="82">
        <v>0</v>
      </c>
      <c r="C29" s="39">
        <v>0</v>
      </c>
      <c r="D29" s="39">
        <v>0</v>
      </c>
      <c r="E29" s="39">
        <v>0</v>
      </c>
      <c r="F29" s="39">
        <v>-533</v>
      </c>
    </row>
    <row r="30" spans="1:6" s="30" customFormat="1" ht="12">
      <c r="A30" s="208" t="s">
        <v>121</v>
      </c>
      <c r="B30" s="98">
        <v>-20.372744365805701</v>
      </c>
      <c r="C30" s="39">
        <v>0</v>
      </c>
      <c r="D30" s="39">
        <v>0</v>
      </c>
      <c r="E30" s="39">
        <v>0</v>
      </c>
      <c r="F30" s="39">
        <v>0</v>
      </c>
    </row>
    <row r="31" spans="1:6" s="30" customFormat="1" ht="12">
      <c r="A31" s="62" t="s">
        <v>66</v>
      </c>
      <c r="B31" s="82">
        <v>0</v>
      </c>
      <c r="C31" s="39">
        <v>-18</v>
      </c>
      <c r="D31" s="39">
        <v>-4</v>
      </c>
      <c r="E31" s="39">
        <v>-6</v>
      </c>
      <c r="F31" s="39">
        <v>-11</v>
      </c>
    </row>
    <row r="32" spans="1:6" s="30" customFormat="1" ht="12">
      <c r="A32" s="62" t="s">
        <v>108</v>
      </c>
      <c r="B32" s="82">
        <v>-135</v>
      </c>
      <c r="C32" s="39">
        <v>-794</v>
      </c>
      <c r="D32" s="39">
        <v>0</v>
      </c>
      <c r="E32" s="39">
        <v>-809</v>
      </c>
      <c r="F32" s="39">
        <v>-378</v>
      </c>
    </row>
    <row r="33" spans="1:6" s="30" customFormat="1" ht="12" customHeight="1">
      <c r="A33" s="208" t="s">
        <v>65</v>
      </c>
      <c r="B33" s="82">
        <v>0</v>
      </c>
      <c r="C33" s="39">
        <v>0</v>
      </c>
      <c r="D33" s="39">
        <v>0</v>
      </c>
      <c r="E33" s="39">
        <v>-79</v>
      </c>
      <c r="F33" s="39">
        <v>-46</v>
      </c>
    </row>
    <row r="34" spans="1:6" s="30" customFormat="1" ht="12" customHeight="1">
      <c r="A34" s="208" t="s">
        <v>120</v>
      </c>
      <c r="B34" s="82">
        <v>0</v>
      </c>
      <c r="C34" s="39">
        <v>0</v>
      </c>
      <c r="D34" s="39">
        <v>0</v>
      </c>
      <c r="E34" s="39">
        <v>0</v>
      </c>
      <c r="F34" s="39">
        <v>-1</v>
      </c>
    </row>
    <row r="35" spans="1:6" s="30" customFormat="1" thickBot="1">
      <c r="A35" s="38"/>
      <c r="B35" s="310">
        <f>SUM(B28:B34)</f>
        <v>-161.37274436580572</v>
      </c>
      <c r="C35" s="306">
        <v>-812</v>
      </c>
      <c r="D35" s="306">
        <v>-4</v>
      </c>
      <c r="E35" s="306">
        <v>-894</v>
      </c>
      <c r="F35" s="306">
        <v>-969</v>
      </c>
    </row>
    <row r="36" spans="1:6" s="30" customFormat="1" ht="12" customHeight="1">
      <c r="A36" s="226"/>
      <c r="B36" s="72"/>
      <c r="C36" s="41"/>
      <c r="D36" s="41"/>
      <c r="E36" s="41"/>
      <c r="F36" s="41"/>
    </row>
    <row r="37" spans="1:6" s="30" customFormat="1" ht="12" customHeight="1">
      <c r="A37" s="119" t="s">
        <v>42</v>
      </c>
      <c r="B37" s="72"/>
      <c r="C37" s="41"/>
      <c r="D37" s="41"/>
      <c r="E37" s="41"/>
      <c r="F37" s="41"/>
    </row>
    <row r="38" spans="1:6" s="30" customFormat="1" ht="12" customHeight="1">
      <c r="A38" s="224"/>
      <c r="B38" s="241"/>
      <c r="C38" s="241"/>
      <c r="D38" s="228" t="s">
        <v>51</v>
      </c>
      <c r="E38" s="241"/>
      <c r="F38" s="241"/>
    </row>
    <row r="39" spans="1:6" s="30" customFormat="1" ht="12" customHeight="1">
      <c r="A39" s="224"/>
      <c r="B39" s="31" t="s">
        <v>4</v>
      </c>
      <c r="C39" s="115" t="s">
        <v>5</v>
      </c>
      <c r="D39" s="115" t="s">
        <v>2</v>
      </c>
      <c r="E39" s="115" t="s">
        <v>3</v>
      </c>
      <c r="F39" s="115" t="s">
        <v>4</v>
      </c>
    </row>
    <row r="40" spans="1:6" s="30" customFormat="1" ht="12" customHeight="1">
      <c r="A40" s="224"/>
      <c r="B40" s="35">
        <v>2015</v>
      </c>
      <c r="C40" s="196">
        <v>2015</v>
      </c>
      <c r="D40" s="219">
        <v>2015</v>
      </c>
      <c r="E40" s="219">
        <v>2014</v>
      </c>
      <c r="F40" s="219">
        <v>2014</v>
      </c>
    </row>
    <row r="41" spans="1:6" s="30" customFormat="1" ht="12" customHeight="1">
      <c r="A41" s="224"/>
      <c r="B41" s="35" t="s">
        <v>92</v>
      </c>
      <c r="C41" s="36" t="s">
        <v>92</v>
      </c>
      <c r="D41" s="36" t="s">
        <v>92</v>
      </c>
      <c r="E41" s="36" t="s">
        <v>92</v>
      </c>
      <c r="F41" s="36" t="s">
        <v>92</v>
      </c>
    </row>
    <row r="42" spans="1:6" s="30" customFormat="1" ht="12" customHeight="1">
      <c r="A42" s="226" t="s">
        <v>43</v>
      </c>
      <c r="B42" s="104">
        <v>229445</v>
      </c>
      <c r="C42" s="106">
        <v>244321</v>
      </c>
      <c r="D42" s="106">
        <v>252215</v>
      </c>
      <c r="E42" s="106">
        <v>254463</v>
      </c>
      <c r="F42" s="106">
        <v>298424</v>
      </c>
    </row>
    <row r="43" spans="1:6" s="30" customFormat="1" ht="12" customHeight="1">
      <c r="A43" s="226" t="s">
        <v>55</v>
      </c>
      <c r="B43" s="104">
        <v>289035</v>
      </c>
      <c r="C43" s="106">
        <v>299181</v>
      </c>
      <c r="D43" s="106">
        <v>312146</v>
      </c>
      <c r="E43" s="106">
        <v>319121</v>
      </c>
      <c r="F43" s="106">
        <v>360758</v>
      </c>
    </row>
    <row r="44" spans="1:6" s="30" customFormat="1" ht="12" customHeight="1">
      <c r="A44" s="224"/>
      <c r="B44" s="76"/>
      <c r="C44" s="41"/>
      <c r="D44" s="41"/>
      <c r="E44" s="41"/>
      <c r="F44" s="41"/>
    </row>
    <row r="45" spans="1:6" s="30" customFormat="1" ht="12" customHeight="1">
      <c r="A45" s="224"/>
      <c r="B45" s="35" t="s">
        <v>93</v>
      </c>
      <c r="C45" s="70" t="s">
        <v>93</v>
      </c>
      <c r="D45" s="70" t="s">
        <v>93</v>
      </c>
      <c r="E45" s="70" t="s">
        <v>93</v>
      </c>
      <c r="F45" s="70" t="s">
        <v>93</v>
      </c>
    </row>
    <row r="46" spans="1:6" s="30" customFormat="1" ht="12" customHeight="1">
      <c r="A46" s="41" t="s">
        <v>142</v>
      </c>
      <c r="B46" s="194">
        <v>458.7</v>
      </c>
      <c r="C46" s="188">
        <v>491</v>
      </c>
      <c r="D46" s="188">
        <v>526.20000000000005</v>
      </c>
      <c r="E46" s="188">
        <v>516.1</v>
      </c>
      <c r="F46" s="188">
        <v>527</v>
      </c>
    </row>
    <row r="47" spans="1:6" s="30" customFormat="1" ht="12">
      <c r="A47" s="224"/>
      <c r="B47" s="98"/>
    </row>
    <row r="48" spans="1:6" s="30" customFormat="1" ht="12">
      <c r="A48" s="224"/>
      <c r="B48" s="197" t="s">
        <v>28</v>
      </c>
      <c r="C48" s="71" t="s">
        <v>28</v>
      </c>
      <c r="D48" s="71" t="s">
        <v>28</v>
      </c>
      <c r="E48" s="71" t="s">
        <v>28</v>
      </c>
      <c r="F48" s="71" t="s">
        <v>28</v>
      </c>
    </row>
    <row r="49" spans="1:6" s="30" customFormat="1" ht="14.25">
      <c r="A49" s="41" t="s">
        <v>143</v>
      </c>
      <c r="B49" s="92">
        <v>1.8</v>
      </c>
      <c r="C49" s="205">
        <v>1.4</v>
      </c>
      <c r="D49" s="205">
        <v>2.4</v>
      </c>
      <c r="E49" s="205">
        <v>-0.1</v>
      </c>
      <c r="F49" s="78">
        <v>0.7</v>
      </c>
    </row>
    <row r="50" spans="1:6" s="30" customFormat="1" ht="12">
      <c r="A50" s="192"/>
      <c r="B50" s="198"/>
      <c r="C50" s="204"/>
    </row>
    <row r="51" spans="1:6" s="30" customFormat="1" ht="12">
      <c r="A51" s="192"/>
      <c r="B51" s="198"/>
      <c r="C51" s="204"/>
    </row>
    <row r="52" spans="1:6" s="30" customFormat="1" ht="12">
      <c r="A52" s="203" t="s">
        <v>147</v>
      </c>
      <c r="B52" s="198"/>
      <c r="C52" s="204"/>
      <c r="D52" s="199"/>
      <c r="E52" s="199"/>
      <c r="F52" s="199"/>
    </row>
    <row r="53" spans="1:6" s="138" customFormat="1" ht="5.25" customHeight="1"/>
    <row r="54" spans="1:6" s="30" customFormat="1" ht="12">
      <c r="A54" s="270" t="s">
        <v>152</v>
      </c>
      <c r="B54" s="200"/>
      <c r="C54" s="200"/>
      <c r="D54" s="200"/>
      <c r="E54" s="200"/>
      <c r="F54" s="200"/>
    </row>
    <row r="55" spans="1:6" s="138" customFormat="1" ht="5.25" customHeight="1"/>
    <row r="56" spans="1:6" s="30" customFormat="1" ht="12">
      <c r="A56" s="270" t="s">
        <v>148</v>
      </c>
      <c r="B56" s="216"/>
      <c r="C56" s="199"/>
      <c r="D56" s="199"/>
      <c r="E56" s="199"/>
      <c r="F56" s="199"/>
    </row>
    <row r="57" spans="1:6" s="30" customFormat="1" ht="12">
      <c r="A57" s="245"/>
      <c r="B57" s="198"/>
      <c r="C57" s="204"/>
    </row>
    <row r="58" spans="1:6" s="30" customFormat="1" ht="12">
      <c r="A58" s="192"/>
      <c r="B58" s="198"/>
      <c r="C58" s="204"/>
    </row>
    <row r="59" spans="1:6" s="30" customFormat="1" ht="12">
      <c r="A59" s="192"/>
      <c r="B59" s="198"/>
      <c r="C59" s="204"/>
    </row>
    <row r="60" spans="1:6" s="30" customFormat="1" ht="12">
      <c r="A60" s="224"/>
      <c r="B60" s="72"/>
    </row>
    <row r="61" spans="1:6" s="30" customFormat="1" ht="12">
      <c r="A61" s="224"/>
      <c r="B61" s="72"/>
    </row>
    <row r="62" spans="1:6" s="30" customFormat="1" ht="12">
      <c r="A62" s="224"/>
      <c r="B62" s="72"/>
    </row>
    <row r="63" spans="1:6" s="30" customFormat="1" ht="12">
      <c r="A63" s="224"/>
      <c r="B63" s="72"/>
    </row>
    <row r="64" spans="1:6" s="30" customFormat="1" ht="12">
      <c r="A64" s="224"/>
      <c r="B64" s="72"/>
    </row>
    <row r="65" spans="1:2" s="30" customFormat="1" ht="12">
      <c r="A65" s="224"/>
      <c r="B65" s="72"/>
    </row>
    <row r="66" spans="1:2" s="30" customFormat="1" ht="12">
      <c r="A66" s="224"/>
      <c r="B66" s="72"/>
    </row>
    <row r="67" spans="1:2" s="30" customFormat="1" ht="12">
      <c r="A67" s="224"/>
      <c r="B67" s="72"/>
    </row>
    <row r="68" spans="1:2" s="30" customFormat="1" ht="12">
      <c r="A68" s="224"/>
      <c r="B68" s="72"/>
    </row>
    <row r="69" spans="1:2" s="30" customFormat="1" ht="12">
      <c r="A69" s="224"/>
      <c r="B69" s="72"/>
    </row>
    <row r="70" spans="1:2" s="30" customFormat="1" ht="12">
      <c r="A70" s="224"/>
      <c r="B70" s="72"/>
    </row>
    <row r="71" spans="1:2" s="30" customFormat="1" ht="12">
      <c r="A71" s="224"/>
      <c r="B71" s="72"/>
    </row>
    <row r="72" spans="1:2" s="30" customFormat="1" ht="12">
      <c r="A72" s="224"/>
      <c r="B72" s="72"/>
    </row>
    <row r="73" spans="1:2" s="30" customFormat="1" ht="12">
      <c r="A73" s="224"/>
      <c r="B73" s="72"/>
    </row>
    <row r="74" spans="1:2" s="30" customFormat="1" ht="12">
      <c r="A74" s="224"/>
      <c r="B74" s="72"/>
    </row>
    <row r="75" spans="1:2" s="30" customFormat="1" ht="12">
      <c r="A75" s="224"/>
      <c r="B75" s="72"/>
    </row>
    <row r="76" spans="1:2" s="30" customFormat="1" ht="12">
      <c r="A76" s="224"/>
      <c r="B76" s="72"/>
    </row>
    <row r="77" spans="1:2" s="30" customFormat="1" ht="12">
      <c r="A77" s="224"/>
      <c r="B77" s="72"/>
    </row>
    <row r="78" spans="1:2" s="30" customFormat="1" ht="12">
      <c r="A78" s="224"/>
      <c r="B78" s="72"/>
    </row>
    <row r="79" spans="1:2" s="30" customFormat="1" ht="12">
      <c r="A79" s="224"/>
      <c r="B79" s="72"/>
    </row>
    <row r="80" spans="1:2" s="30" customFormat="1" ht="12">
      <c r="A80" s="224"/>
      <c r="B80" s="72"/>
    </row>
    <row r="81" spans="1:2" s="30" customFormat="1" ht="12">
      <c r="A81" s="224"/>
      <c r="B81" s="72"/>
    </row>
    <row r="82" spans="1:2" s="30" customFormat="1" ht="12">
      <c r="A82" s="224"/>
      <c r="B82" s="72"/>
    </row>
    <row r="83" spans="1:2" s="30" customFormat="1" ht="12">
      <c r="A83" s="224"/>
      <c r="B83" s="72"/>
    </row>
    <row r="84" spans="1:2" s="30" customFormat="1" ht="12">
      <c r="A84" s="224"/>
      <c r="B84" s="72"/>
    </row>
    <row r="85" spans="1:2" s="30" customFormat="1" ht="12">
      <c r="A85" s="224"/>
      <c r="B85" s="72"/>
    </row>
    <row r="86" spans="1:2" s="30" customFormat="1" ht="12">
      <c r="A86" s="224"/>
      <c r="B86" s="72"/>
    </row>
    <row r="87" spans="1:2" s="30" customFormat="1" ht="12">
      <c r="A87" s="224"/>
      <c r="B87" s="72"/>
    </row>
    <row r="88" spans="1:2" s="30" customFormat="1" ht="12">
      <c r="A88" s="224"/>
      <c r="B88" s="72"/>
    </row>
    <row r="89" spans="1:2" s="30" customFormat="1" ht="12">
      <c r="A89" s="224"/>
      <c r="B89" s="72"/>
    </row>
    <row r="90" spans="1:2" s="30" customFormat="1" ht="12">
      <c r="A90" s="224"/>
      <c r="B90" s="72"/>
    </row>
    <row r="91" spans="1:2" s="30" customFormat="1" ht="12">
      <c r="A91" s="224"/>
      <c r="B91" s="72"/>
    </row>
    <row r="92" spans="1:2" s="30" customFormat="1" ht="12">
      <c r="A92" s="224"/>
      <c r="B92" s="72"/>
    </row>
    <row r="93" spans="1:2" s="30" customFormat="1" ht="12">
      <c r="A93" s="224"/>
      <c r="B93" s="72"/>
    </row>
    <row r="94" spans="1:2" s="30" customFormat="1" ht="12">
      <c r="A94" s="224"/>
      <c r="B94" s="72"/>
    </row>
    <row r="95" spans="1:2" s="30" customFormat="1" ht="12">
      <c r="A95" s="224"/>
      <c r="B95" s="72"/>
    </row>
    <row r="96" spans="1:2" s="30" customFormat="1" ht="12">
      <c r="A96" s="224"/>
      <c r="B96" s="72"/>
    </row>
    <row r="97" spans="1:2" s="30" customFormat="1" ht="12">
      <c r="A97" s="224"/>
      <c r="B97" s="72"/>
    </row>
    <row r="98" spans="1:2" s="30" customFormat="1" ht="12">
      <c r="A98" s="224"/>
      <c r="B98" s="72"/>
    </row>
    <row r="99" spans="1:2" s="30" customFormat="1" ht="12">
      <c r="A99" s="224"/>
      <c r="B99" s="72"/>
    </row>
    <row r="100" spans="1:2" s="30" customFormat="1" ht="12">
      <c r="A100" s="224"/>
      <c r="B100" s="72"/>
    </row>
    <row r="101" spans="1:2" s="30" customFormat="1" ht="12">
      <c r="A101" s="224"/>
      <c r="B101" s="72"/>
    </row>
    <row r="102" spans="1:2" s="30" customFormat="1" ht="12">
      <c r="A102" s="224"/>
      <c r="B102" s="72"/>
    </row>
    <row r="103" spans="1:2" s="30" customFormat="1" ht="12">
      <c r="A103" s="224"/>
      <c r="B103" s="72"/>
    </row>
    <row r="104" spans="1:2" s="30" customFormat="1" ht="12">
      <c r="A104" s="224"/>
      <c r="B104" s="72"/>
    </row>
    <row r="105" spans="1:2" s="30" customFormat="1" ht="12">
      <c r="A105" s="224"/>
      <c r="B105" s="72"/>
    </row>
  </sheetData>
  <customSheetViews>
    <customSheetView guid="{7D38380E-1C45-414D-9448-E7733E7457CC}" scale="90" showPageBreaks="1" fitToPage="1">
      <pane xSplit="1" ySplit="6" topLeftCell="B40" activePane="bottomRight" state="frozen"/>
      <selection pane="bottomRight" activeCell="B41" sqref="B41"/>
      <rowBreaks count="1" manualBreakCount="1">
        <brk id="59" max="16383" man="1"/>
      </rowBreaks>
      <pageMargins left="0" right="0" top="0.74803149606299213" bottom="0.74803149606299213" header="0.31496062992125984" footer="0.31496062992125984"/>
      <printOptions horizontalCentered="1" verticalCentered="1"/>
      <pageSetup paperSize="9" scale="49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30" fitToPage="1">
      <pane xSplit="1" ySplit="6" topLeftCell="B85" activePane="bottomRight" state="frozen"/>
      <selection pane="bottomRight" activeCell="B79" sqref="B79"/>
      <rowBreaks count="1" manualBreakCount="1">
        <brk id="57" max="16383" man="1"/>
      </rowBreaks>
      <pageMargins left="0" right="0" top="0.74803149606299213" bottom="0.74803149606299213" header="0.31496062992125984" footer="0.31496062992125984"/>
      <printOptions horizontalCentered="1" verticalCentered="1"/>
      <pageSetup paperSize="9" scale="49" orientation="portrait" r:id="rId2"/>
      <headerFooter>
        <evenFooter>&amp;LRESTRICTED</evenFooter>
        <firstFooter>&amp;LRESTRICTED</firstFooter>
      </headerFooter>
    </customSheetView>
    <customSheetView guid="{DD55E124-48E0-4190-9E06-2A6BC9CA3509}" topLeftCell="A20">
      <selection activeCell="A35" sqref="A35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scale="63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selection activeCell="A3" sqref="A3:A4"/>
      <pageMargins left="0.70866141732283472" right="0.70866141732283472" top="0.74803149606299213" bottom="0.74803149606299213" header="0.31496062992125984" footer="0.31496062992125984"/>
      <pageSetup paperSize="9" scale="63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>
      <selection activeCell="H56" sqref="H56"/>
      <pageMargins left="0.70866141732283472" right="0.70866141732283472" top="0.74803149606299213" bottom="0.74803149606299213" header="0.31496062992125984" footer="0.31496062992125984"/>
      <pageSetup paperSize="9" scale="58" fitToWidth="3" orientation="portrait" r:id="rId5"/>
      <headerFooter>
        <evenFooter>&amp;LRESTRICTED</evenFooter>
        <firstFooter>&amp;LRESTRICTED</firstFooter>
      </headerFooter>
    </customSheetView>
    <customSheetView guid="{6A6962C3-E482-4427-A8C8-08CAA95BA31A}" showPageBreaks="1" topLeftCell="A9">
      <selection activeCell="B31" sqref="B31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2" fitToWidth="3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75" fitToWidth="3" orientation="portrait" r:id="rId7"/>
  <headerFooter>
    <oddFooter>&amp;C4</oddFooter>
    <evenFooter>&amp;LPUBLIC</evenFooter>
    <firstFooter>&amp;LPUBLIC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4"/>
  <sheetViews>
    <sheetView zoomScaleNormal="100" workbookViewId="0">
      <selection activeCell="B44" sqref="B44"/>
    </sheetView>
  </sheetViews>
  <sheetFormatPr defaultRowHeight="12.75"/>
  <cols>
    <col min="1" max="1" width="60.7109375" style="7" customWidth="1"/>
    <col min="2" max="2" width="10.7109375" style="9" customWidth="1"/>
    <col min="3" max="6" width="10.7109375" style="7" customWidth="1"/>
    <col min="7" max="16384" width="9.140625" style="7"/>
  </cols>
  <sheetData>
    <row r="1" spans="1:6" ht="15" customHeight="1">
      <c r="A1" s="27" t="s">
        <v>50</v>
      </c>
      <c r="B1" s="20"/>
    </row>
    <row r="2" spans="1:6" ht="15" customHeight="1">
      <c r="A2" s="28" t="s">
        <v>36</v>
      </c>
      <c r="B2" s="21"/>
    </row>
    <row r="3" spans="1:6" s="30" customFormat="1" ht="12" customHeight="1">
      <c r="A3" s="87"/>
      <c r="B3" s="242"/>
      <c r="C3" s="242"/>
      <c r="D3" s="225" t="s">
        <v>0</v>
      </c>
      <c r="E3" s="242"/>
      <c r="F3" s="242"/>
    </row>
    <row r="4" spans="1:6" s="30" customFormat="1" ht="12" customHeight="1">
      <c r="A4" s="227"/>
      <c r="B4" s="31" t="s">
        <v>4</v>
      </c>
      <c r="C4" s="120" t="s">
        <v>5</v>
      </c>
      <c r="D4" s="120" t="s">
        <v>2</v>
      </c>
      <c r="E4" s="120" t="s">
        <v>3</v>
      </c>
      <c r="F4" s="120" t="s">
        <v>4</v>
      </c>
    </row>
    <row r="5" spans="1:6" s="30" customFormat="1" ht="12" customHeight="1">
      <c r="A5" s="227"/>
      <c r="B5" s="35">
        <v>2015</v>
      </c>
      <c r="C5" s="195">
        <v>2015</v>
      </c>
      <c r="D5" s="220">
        <v>2015</v>
      </c>
      <c r="E5" s="220">
        <v>2014</v>
      </c>
      <c r="F5" s="220">
        <v>2014</v>
      </c>
    </row>
    <row r="6" spans="1:6" s="30" customFormat="1" ht="12" customHeight="1">
      <c r="A6" s="87"/>
      <c r="B6" s="35" t="s">
        <v>92</v>
      </c>
      <c r="C6" s="36" t="s">
        <v>92</v>
      </c>
      <c r="D6" s="36" t="s">
        <v>92</v>
      </c>
      <c r="E6" s="36" t="s">
        <v>92</v>
      </c>
      <c r="F6" s="36" t="s">
        <v>92</v>
      </c>
    </row>
    <row r="7" spans="1:6" s="30" customFormat="1" ht="12" customHeight="1">
      <c r="A7" s="41" t="s">
        <v>74</v>
      </c>
      <c r="B7" s="104">
        <v>203</v>
      </c>
      <c r="C7" s="105">
        <v>208</v>
      </c>
      <c r="D7" s="105">
        <v>246</v>
      </c>
      <c r="E7" s="105">
        <v>225</v>
      </c>
      <c r="F7" s="105">
        <v>233</v>
      </c>
    </row>
    <row r="8" spans="1:6" s="30" customFormat="1" ht="12" customHeight="1">
      <c r="A8" s="41" t="s">
        <v>75</v>
      </c>
      <c r="B8" s="104">
        <v>225</v>
      </c>
      <c r="C8" s="105">
        <v>251</v>
      </c>
      <c r="D8" s="105">
        <v>276</v>
      </c>
      <c r="E8" s="105">
        <v>249</v>
      </c>
      <c r="F8" s="105">
        <v>274</v>
      </c>
    </row>
    <row r="9" spans="1:6" s="30" customFormat="1" ht="12" customHeight="1">
      <c r="A9" s="41" t="s">
        <v>76</v>
      </c>
      <c r="B9" s="104">
        <v>78</v>
      </c>
      <c r="C9" s="105">
        <v>90</v>
      </c>
      <c r="D9" s="105">
        <v>84</v>
      </c>
      <c r="E9" s="105">
        <v>60</v>
      </c>
      <c r="F9" s="105">
        <v>75</v>
      </c>
    </row>
    <row r="10" spans="1:6" s="30" customFormat="1" ht="12" customHeight="1">
      <c r="A10" s="41" t="s">
        <v>77</v>
      </c>
      <c r="B10" s="84">
        <f>B11-B9-B8-B7</f>
        <v>2</v>
      </c>
      <c r="C10" s="108">
        <v>15</v>
      </c>
      <c r="D10" s="108">
        <v>7</v>
      </c>
      <c r="E10" s="108">
        <v>23</v>
      </c>
      <c r="F10" s="108">
        <v>8</v>
      </c>
    </row>
    <row r="11" spans="1:6" s="30" customFormat="1" ht="24">
      <c r="A11" s="202" t="s">
        <v>78</v>
      </c>
      <c r="B11" s="82">
        <v>508</v>
      </c>
      <c r="C11" s="39">
        <v>564</v>
      </c>
      <c r="D11" s="39">
        <v>613</v>
      </c>
      <c r="E11" s="39">
        <v>557</v>
      </c>
      <c r="F11" s="39">
        <v>590</v>
      </c>
    </row>
    <row r="12" spans="1:6" s="30" customFormat="1" ht="12">
      <c r="A12" s="224" t="s">
        <v>123</v>
      </c>
      <c r="B12" s="107">
        <v>-4</v>
      </c>
      <c r="C12" s="48">
        <v>-3</v>
      </c>
      <c r="D12" s="48">
        <v>-2</v>
      </c>
      <c r="E12" s="48">
        <v>-17</v>
      </c>
      <c r="F12" s="48">
        <v>31</v>
      </c>
    </row>
    <row r="13" spans="1:6" s="30" customFormat="1" ht="12">
      <c r="A13" s="50" t="s">
        <v>80</v>
      </c>
      <c r="B13" s="104">
        <f>B11+B12</f>
        <v>504</v>
      </c>
      <c r="C13" s="105">
        <v>561</v>
      </c>
      <c r="D13" s="105">
        <v>611</v>
      </c>
      <c r="E13" s="105">
        <v>540</v>
      </c>
      <c r="F13" s="105">
        <v>621</v>
      </c>
    </row>
    <row r="14" spans="1:6" s="30" customFormat="1" ht="12">
      <c r="A14" s="41" t="s">
        <v>1</v>
      </c>
      <c r="B14" s="107">
        <v>-426</v>
      </c>
      <c r="C14" s="48">
        <v>-450</v>
      </c>
      <c r="D14" s="48">
        <v>-551</v>
      </c>
      <c r="E14" s="48">
        <v>-474</v>
      </c>
      <c r="F14" s="48">
        <v>-436</v>
      </c>
    </row>
    <row r="15" spans="1:6" s="30" customFormat="1" ht="12">
      <c r="A15" s="50" t="s">
        <v>83</v>
      </c>
      <c r="B15" s="104">
        <f>B13+B14</f>
        <v>78</v>
      </c>
      <c r="C15" s="49">
        <v>111</v>
      </c>
      <c r="D15" s="49">
        <v>60</v>
      </c>
      <c r="E15" s="49">
        <v>66</v>
      </c>
      <c r="F15" s="49">
        <v>185</v>
      </c>
    </row>
    <row r="16" spans="1:6" s="30" customFormat="1" ht="12">
      <c r="A16" s="41" t="s">
        <v>82</v>
      </c>
      <c r="B16" s="107">
        <v>3</v>
      </c>
      <c r="C16" s="108">
        <v>4</v>
      </c>
      <c r="D16" s="108">
        <v>5</v>
      </c>
      <c r="E16" s="108">
        <v>6</v>
      </c>
      <c r="F16" s="108">
        <v>5</v>
      </c>
    </row>
    <row r="17" spans="1:6" s="30" customFormat="1" thickBot="1">
      <c r="A17" s="50" t="s">
        <v>81</v>
      </c>
      <c r="B17" s="111">
        <f>B15+B16</f>
        <v>81</v>
      </c>
      <c r="C17" s="86">
        <v>115</v>
      </c>
      <c r="D17" s="86">
        <v>65</v>
      </c>
      <c r="E17" s="86">
        <v>72</v>
      </c>
      <c r="F17" s="86">
        <v>190</v>
      </c>
    </row>
    <row r="18" spans="1:6" s="30" customFormat="1" ht="12" customHeight="1">
      <c r="A18" s="87"/>
      <c r="B18" s="104"/>
      <c r="C18" s="105"/>
      <c r="D18" s="105"/>
      <c r="E18" s="105"/>
      <c r="F18" s="105"/>
    </row>
    <row r="19" spans="1:6" s="30" customFormat="1" ht="12" customHeight="1">
      <c r="A19" s="53" t="s">
        <v>6</v>
      </c>
      <c r="B19" s="98"/>
      <c r="C19" s="39"/>
      <c r="D19" s="39"/>
      <c r="E19" s="39"/>
      <c r="F19" s="39"/>
    </row>
    <row r="20" spans="1:6" s="30" customFormat="1" ht="12" customHeight="1">
      <c r="A20" s="53" t="s">
        <v>89</v>
      </c>
      <c r="B20" s="98"/>
      <c r="C20" s="58"/>
      <c r="D20" s="58"/>
      <c r="E20" s="58"/>
      <c r="F20" s="39"/>
    </row>
    <row r="21" spans="1:6" s="30" customFormat="1" ht="12" customHeight="1">
      <c r="A21" s="55" t="s">
        <v>90</v>
      </c>
      <c r="B21" s="82">
        <v>1</v>
      </c>
      <c r="C21" s="39">
        <v>0</v>
      </c>
      <c r="D21" s="39">
        <v>0</v>
      </c>
      <c r="E21" s="39">
        <v>-1</v>
      </c>
      <c r="F21" s="39">
        <v>0</v>
      </c>
    </row>
    <row r="22" spans="1:6" s="30" customFormat="1" ht="24">
      <c r="A22" s="208" t="s">
        <v>162</v>
      </c>
      <c r="B22" s="84">
        <v>0</v>
      </c>
      <c r="C22" s="185">
        <v>0</v>
      </c>
      <c r="D22" s="185">
        <v>24</v>
      </c>
      <c r="E22" s="185">
        <v>-20</v>
      </c>
      <c r="F22" s="185">
        <v>-20</v>
      </c>
    </row>
    <row r="23" spans="1:6" s="30" customFormat="1" thickBot="1">
      <c r="A23" s="55"/>
      <c r="B23" s="88">
        <f>SUM(B21:B22)</f>
        <v>1</v>
      </c>
      <c r="C23" s="52">
        <v>0</v>
      </c>
      <c r="D23" s="52">
        <v>24</v>
      </c>
      <c r="E23" s="52">
        <v>-21</v>
      </c>
      <c r="F23" s="52">
        <v>-20</v>
      </c>
    </row>
    <row r="24" spans="1:6" s="30" customFormat="1" ht="12">
      <c r="A24" s="55"/>
      <c r="B24" s="98"/>
      <c r="C24" s="58"/>
      <c r="D24" s="58"/>
      <c r="E24" s="58"/>
      <c r="F24" s="39"/>
    </row>
    <row r="25" spans="1:6" s="30" customFormat="1" ht="12" customHeight="1">
      <c r="A25" s="53" t="s">
        <v>7</v>
      </c>
      <c r="B25" s="98"/>
      <c r="C25" s="58"/>
      <c r="D25" s="58"/>
      <c r="E25" s="58"/>
      <c r="F25" s="39"/>
    </row>
    <row r="26" spans="1:6" s="30" customFormat="1" ht="12" customHeight="1">
      <c r="A26" s="53" t="s">
        <v>89</v>
      </c>
      <c r="B26" s="98"/>
      <c r="C26" s="58"/>
      <c r="D26" s="58"/>
      <c r="E26" s="58"/>
      <c r="F26" s="39"/>
    </row>
    <row r="27" spans="1:6" s="30" customFormat="1" ht="12" customHeight="1">
      <c r="A27" s="208" t="s">
        <v>119</v>
      </c>
      <c r="B27" s="98">
        <v>-0.71607962227134891</v>
      </c>
      <c r="C27" s="58">
        <v>0</v>
      </c>
      <c r="D27" s="58">
        <v>0</v>
      </c>
      <c r="E27" s="58">
        <v>0</v>
      </c>
      <c r="F27" s="39">
        <v>0</v>
      </c>
    </row>
    <row r="28" spans="1:6" s="30" customFormat="1" ht="12" customHeight="1">
      <c r="A28" s="60" t="s">
        <v>73</v>
      </c>
      <c r="B28" s="284">
        <v>-7</v>
      </c>
      <c r="C28" s="58">
        <v>-8</v>
      </c>
      <c r="D28" s="58">
        <v>-139</v>
      </c>
      <c r="E28" s="58">
        <v>-65</v>
      </c>
      <c r="F28" s="58">
        <v>0</v>
      </c>
    </row>
    <row r="29" spans="1:6" s="30" customFormat="1" ht="12" customHeight="1">
      <c r="A29" s="60" t="s">
        <v>66</v>
      </c>
      <c r="B29" s="84">
        <v>0</v>
      </c>
      <c r="C29" s="44">
        <v>-18</v>
      </c>
      <c r="D29" s="44">
        <v>0</v>
      </c>
      <c r="E29" s="44">
        <v>2</v>
      </c>
      <c r="F29" s="44">
        <v>-6</v>
      </c>
    </row>
    <row r="30" spans="1:6" s="30" customFormat="1" thickBot="1">
      <c r="A30" s="55"/>
      <c r="B30" s="88">
        <f>SUM(B27:B29)</f>
        <v>-7.7160796222713488</v>
      </c>
      <c r="C30" s="52">
        <v>-26</v>
      </c>
      <c r="D30" s="52">
        <v>-139</v>
      </c>
      <c r="E30" s="52">
        <v>-63</v>
      </c>
      <c r="F30" s="52">
        <v>-6</v>
      </c>
    </row>
    <row r="31" spans="1:6" s="30" customFormat="1" ht="12" customHeight="1">
      <c r="A31" s="41"/>
      <c r="B31" s="122"/>
      <c r="C31" s="39"/>
      <c r="D31" s="39"/>
      <c r="E31" s="123"/>
      <c r="F31" s="123"/>
    </row>
    <row r="32" spans="1:6" s="30" customFormat="1" ht="12" customHeight="1">
      <c r="A32" s="130" t="s">
        <v>42</v>
      </c>
      <c r="B32" s="122"/>
      <c r="C32" s="39"/>
      <c r="D32" s="39"/>
      <c r="E32" s="58"/>
      <c r="F32" s="58"/>
    </row>
    <row r="33" spans="1:6" s="30" customFormat="1" ht="12" customHeight="1">
      <c r="B33" s="241"/>
      <c r="C33" s="241"/>
      <c r="D33" s="228" t="s">
        <v>51</v>
      </c>
      <c r="E33" s="241"/>
      <c r="F33" s="241"/>
    </row>
    <row r="34" spans="1:6" s="30" customFormat="1" ht="12" customHeight="1">
      <c r="A34" s="41"/>
      <c r="B34" s="31" t="s">
        <v>4</v>
      </c>
      <c r="C34" s="124" t="s">
        <v>5</v>
      </c>
      <c r="D34" s="124" t="s">
        <v>2</v>
      </c>
      <c r="E34" s="124" t="s">
        <v>3</v>
      </c>
      <c r="F34" s="124" t="s">
        <v>4</v>
      </c>
    </row>
    <row r="35" spans="1:6" s="30" customFormat="1" ht="12" customHeight="1">
      <c r="A35" s="41"/>
      <c r="B35" s="35">
        <v>2015</v>
      </c>
      <c r="C35" s="196">
        <v>2015</v>
      </c>
      <c r="D35" s="219">
        <v>2015</v>
      </c>
      <c r="E35" s="219">
        <v>2014</v>
      </c>
      <c r="F35" s="219">
        <v>2014</v>
      </c>
    </row>
    <row r="36" spans="1:6" s="30" customFormat="1" ht="12" customHeight="1">
      <c r="A36" s="41"/>
      <c r="B36" s="35" t="s">
        <v>92</v>
      </c>
      <c r="C36" s="36" t="s">
        <v>92</v>
      </c>
      <c r="D36" s="36" t="s">
        <v>92</v>
      </c>
      <c r="E36" s="36" t="s">
        <v>92</v>
      </c>
      <c r="F36" s="36" t="s">
        <v>92</v>
      </c>
    </row>
    <row r="37" spans="1:6" s="30" customFormat="1" ht="12" customHeight="1">
      <c r="A37" s="87" t="s">
        <v>43</v>
      </c>
      <c r="B37" s="104">
        <v>42820</v>
      </c>
      <c r="C37" s="105">
        <v>44242</v>
      </c>
      <c r="D37" s="105">
        <v>43535</v>
      </c>
      <c r="E37" s="105">
        <v>44102</v>
      </c>
      <c r="F37" s="105">
        <v>44328</v>
      </c>
    </row>
    <row r="38" spans="1:6" s="30" customFormat="1" ht="12" customHeight="1">
      <c r="A38" s="87" t="s">
        <v>55</v>
      </c>
      <c r="B38" s="104">
        <v>82219</v>
      </c>
      <c r="C38" s="126">
        <v>82878</v>
      </c>
      <c r="D38" s="126">
        <v>82587</v>
      </c>
      <c r="E38" s="126">
        <v>85465</v>
      </c>
      <c r="F38" s="126">
        <v>86768</v>
      </c>
    </row>
    <row r="39" spans="1:6" s="30" customFormat="1" ht="12" customHeight="1">
      <c r="A39" s="41"/>
      <c r="B39" s="76"/>
      <c r="C39" s="96"/>
      <c r="D39" s="96"/>
      <c r="E39" s="96"/>
      <c r="F39" s="96"/>
    </row>
    <row r="40" spans="1:6" s="30" customFormat="1" ht="12" customHeight="1">
      <c r="A40" s="41"/>
      <c r="B40" s="35" t="s">
        <v>93</v>
      </c>
      <c r="C40" s="69" t="s">
        <v>93</v>
      </c>
      <c r="D40" s="69" t="s">
        <v>93</v>
      </c>
      <c r="E40" s="69" t="s">
        <v>93</v>
      </c>
      <c r="F40" s="69" t="s">
        <v>93</v>
      </c>
    </row>
    <row r="41" spans="1:6" s="30" customFormat="1" ht="12" customHeight="1">
      <c r="A41" s="41" t="s">
        <v>142</v>
      </c>
      <c r="B41" s="194">
        <v>20.5</v>
      </c>
      <c r="C41" s="189">
        <v>21.1</v>
      </c>
      <c r="D41" s="189">
        <v>20.100000000000001</v>
      </c>
      <c r="E41" s="189">
        <v>20.8</v>
      </c>
      <c r="F41" s="189">
        <v>21.3</v>
      </c>
    </row>
    <row r="42" spans="1:6" s="30" customFormat="1" ht="12">
      <c r="B42" s="98"/>
    </row>
    <row r="43" spans="1:6" s="30" customFormat="1" ht="12" customHeight="1">
      <c r="B43" s="197" t="s">
        <v>28</v>
      </c>
      <c r="C43" s="71" t="s">
        <v>28</v>
      </c>
      <c r="D43" s="71" t="s">
        <v>28</v>
      </c>
      <c r="E43" s="71" t="s">
        <v>28</v>
      </c>
      <c r="F43" s="71" t="s">
        <v>28</v>
      </c>
    </row>
    <row r="44" spans="1:6" s="30" customFormat="1" ht="12" customHeight="1">
      <c r="A44" s="41" t="s">
        <v>143</v>
      </c>
      <c r="B44" s="128">
        <v>1.5</v>
      </c>
      <c r="C44" s="129">
        <v>2.2000000000000002</v>
      </c>
      <c r="D44" s="129">
        <v>1.3</v>
      </c>
      <c r="E44" s="129">
        <v>1.4</v>
      </c>
      <c r="F44" s="129">
        <v>3.5</v>
      </c>
    </row>
    <row r="45" spans="1:6" s="30" customFormat="1" ht="12">
      <c r="B45" s="72"/>
    </row>
    <row r="46" spans="1:6" s="30" customFormat="1" ht="12">
      <c r="B46" s="72"/>
    </row>
    <row r="47" spans="1:6" s="30" customFormat="1" ht="12">
      <c r="A47" s="203" t="s">
        <v>147</v>
      </c>
      <c r="B47" s="72"/>
    </row>
    <row r="48" spans="1:6" s="138" customFormat="1" ht="5.25" customHeight="1"/>
    <row r="49" spans="1:6" s="30" customFormat="1" ht="12">
      <c r="A49" s="270" t="s">
        <v>152</v>
      </c>
      <c r="B49" s="200"/>
      <c r="C49" s="200"/>
      <c r="D49" s="200"/>
      <c r="E49" s="200"/>
      <c r="F49" s="200"/>
    </row>
    <row r="50" spans="1:6" s="138" customFormat="1" ht="5.25" customHeight="1"/>
    <row r="51" spans="1:6" s="30" customFormat="1" ht="12">
      <c r="A51" s="270" t="s">
        <v>148</v>
      </c>
      <c r="B51" s="216"/>
      <c r="C51" s="199"/>
      <c r="D51" s="199"/>
      <c r="E51" s="199"/>
      <c r="F51" s="199"/>
    </row>
    <row r="52" spans="1:6" s="30" customFormat="1" ht="12">
      <c r="A52" s="203"/>
      <c r="B52" s="217"/>
      <c r="C52" s="199"/>
      <c r="D52" s="199"/>
      <c r="E52" s="199"/>
      <c r="F52" s="199"/>
    </row>
    <row r="53" spans="1:6" s="30" customFormat="1" ht="12">
      <c r="A53" s="204"/>
      <c r="B53" s="72"/>
    </row>
    <row r="54" spans="1:6" s="30" customFormat="1" ht="12">
      <c r="A54" s="204"/>
      <c r="B54" s="117"/>
    </row>
  </sheetData>
  <customSheetViews>
    <customSheetView guid="{7D38380E-1C45-414D-9448-E7733E7457CC}" scale="80" showPageBreaks="1">
      <pane xSplit="1" ySplit="6" topLeftCell="B43" activePane="bottomRight" state="frozen"/>
      <selection pane="bottomRight" activeCell="I49" sqref="I4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30">
      <pane xSplit="1" ySplit="6" topLeftCell="B7" activePane="bottomRight" state="frozen"/>
      <selection pane="bottomRight" activeCell="B13" sqref="B1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 topLeftCell="A19">
      <selection activeCell="A35" sqref="A35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selection activeCell="A27" sqref="A27:XFD33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>
      <selection activeCell="L49" sqref="L49"/>
      <pageMargins left="0.70866141732283472" right="0.70866141732283472" top="0.74803149606299213" bottom="0.74803149606299213" header="0.31496062992125984" footer="0.31496062992125984"/>
      <pageSetup paperSize="9" scale="60" fitToWidth="3" orientation="portrait" r:id="rId5"/>
      <headerFooter>
        <evenFooter>&amp;LRESTRICTED</evenFooter>
        <firstFooter>&amp;LRESTRICTED</firstFooter>
      </headerFooter>
    </customSheetView>
    <customSheetView guid="{6A6962C3-E482-4427-A8C8-08CAA95BA31A}" scale="60" showPageBreaks="1" view="pageBreakPreview">
      <selection activeCell="N9" sqref="N9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4" fitToWidth="3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75" fitToWidth="3" orientation="portrait" r:id="rId7"/>
  <headerFooter>
    <oddFooter>&amp;C5</oddFooter>
    <evenFooter>&amp;LPUBLIC</evenFooter>
    <firstFooter>&amp;LPUBLIC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54"/>
  <sheetViews>
    <sheetView zoomScaleNormal="100" workbookViewId="0">
      <selection activeCell="B44" sqref="B44"/>
    </sheetView>
  </sheetViews>
  <sheetFormatPr defaultRowHeight="12.75"/>
  <cols>
    <col min="1" max="1" width="60.7109375" style="7" customWidth="1"/>
    <col min="2" max="2" width="10.7109375" style="9" customWidth="1"/>
    <col min="3" max="6" width="10.7109375" style="7" customWidth="1"/>
    <col min="7" max="7" width="9.140625" style="7"/>
    <col min="8" max="11" width="9.140625" style="7" customWidth="1"/>
    <col min="12" max="16384" width="9.140625" style="7"/>
  </cols>
  <sheetData>
    <row r="1" spans="1:6" ht="15" customHeight="1">
      <c r="A1" s="27" t="s">
        <v>50</v>
      </c>
      <c r="B1" s="20"/>
    </row>
    <row r="2" spans="1:6" ht="15" customHeight="1">
      <c r="A2" s="28" t="s">
        <v>16</v>
      </c>
      <c r="B2" s="21"/>
    </row>
    <row r="3" spans="1:6" s="30" customFormat="1" ht="12" customHeight="1">
      <c r="A3" s="87"/>
      <c r="B3" s="242"/>
      <c r="C3" s="242"/>
      <c r="D3" s="225" t="s">
        <v>0</v>
      </c>
      <c r="E3" s="242"/>
      <c r="F3" s="242"/>
    </row>
    <row r="4" spans="1:6" s="30" customFormat="1" ht="12" customHeight="1">
      <c r="A4" s="229"/>
      <c r="B4" s="31" t="s">
        <v>4</v>
      </c>
      <c r="C4" s="120" t="s">
        <v>5</v>
      </c>
      <c r="D4" s="120" t="s">
        <v>2</v>
      </c>
      <c r="E4" s="120" t="s">
        <v>3</v>
      </c>
      <c r="F4" s="120" t="s">
        <v>4</v>
      </c>
    </row>
    <row r="5" spans="1:6" s="30" customFormat="1" ht="12" customHeight="1">
      <c r="A5" s="229"/>
      <c r="B5" s="35">
        <v>2015</v>
      </c>
      <c r="C5" s="195">
        <v>2015</v>
      </c>
      <c r="D5" s="220">
        <v>2015</v>
      </c>
      <c r="E5" s="220">
        <v>2014</v>
      </c>
      <c r="F5" s="220">
        <v>2014</v>
      </c>
    </row>
    <row r="6" spans="1:6" s="30" customFormat="1" ht="12" customHeight="1">
      <c r="A6" s="87"/>
      <c r="B6" s="35" t="s">
        <v>92</v>
      </c>
      <c r="C6" s="36" t="s">
        <v>92</v>
      </c>
      <c r="D6" s="36" t="s">
        <v>92</v>
      </c>
      <c r="E6" s="36" t="s">
        <v>92</v>
      </c>
      <c r="F6" s="36" t="s">
        <v>92</v>
      </c>
    </row>
    <row r="7" spans="1:6" s="30" customFormat="1" ht="12" customHeight="1">
      <c r="A7" s="41" t="s">
        <v>74</v>
      </c>
      <c r="B7" s="104">
        <v>-130</v>
      </c>
      <c r="C7" s="131">
        <v>-201</v>
      </c>
      <c r="D7" s="131">
        <v>-196</v>
      </c>
      <c r="E7" s="131">
        <v>-131</v>
      </c>
      <c r="F7" s="131">
        <v>-148</v>
      </c>
    </row>
    <row r="8" spans="1:6" s="30" customFormat="1" ht="12" customHeight="1">
      <c r="A8" s="41" t="s">
        <v>75</v>
      </c>
      <c r="B8" s="104">
        <v>-7</v>
      </c>
      <c r="C8" s="127">
        <v>-5</v>
      </c>
      <c r="D8" s="127">
        <v>-10</v>
      </c>
      <c r="E8" s="127">
        <v>-10</v>
      </c>
      <c r="F8" s="127">
        <v>-56</v>
      </c>
    </row>
    <row r="9" spans="1:6" s="30" customFormat="1" ht="12" customHeight="1">
      <c r="A9" s="41" t="s">
        <v>76</v>
      </c>
      <c r="B9" s="104">
        <v>-33</v>
      </c>
      <c r="C9" s="131">
        <v>141</v>
      </c>
      <c r="D9" s="131">
        <v>-264</v>
      </c>
      <c r="E9" s="131">
        <v>-43</v>
      </c>
      <c r="F9" s="131">
        <v>71</v>
      </c>
    </row>
    <row r="10" spans="1:6" s="30" customFormat="1" ht="12" customHeight="1">
      <c r="A10" s="41" t="s">
        <v>77</v>
      </c>
      <c r="B10" s="84">
        <f>B11-B9-B8-B7</f>
        <v>2710</v>
      </c>
      <c r="C10" s="132">
        <v>2921</v>
      </c>
      <c r="D10" s="132">
        <v>2301</v>
      </c>
      <c r="E10" s="132">
        <v>2379</v>
      </c>
      <c r="F10" s="132">
        <v>1646</v>
      </c>
    </row>
    <row r="11" spans="1:6" s="30" customFormat="1" ht="24">
      <c r="A11" s="202" t="s">
        <v>78</v>
      </c>
      <c r="B11" s="82">
        <v>2540</v>
      </c>
      <c r="C11" s="39">
        <v>2856</v>
      </c>
      <c r="D11" s="39">
        <v>1831</v>
      </c>
      <c r="E11" s="39">
        <v>2195</v>
      </c>
      <c r="F11" s="39">
        <v>1513</v>
      </c>
    </row>
    <row r="12" spans="1:6" s="30" customFormat="1" ht="12" customHeight="1">
      <c r="A12" s="41" t="s">
        <v>79</v>
      </c>
      <c r="B12" s="107">
        <v>-5</v>
      </c>
      <c r="C12" s="63">
        <v>0</v>
      </c>
      <c r="D12" s="63">
        <v>0</v>
      </c>
      <c r="E12" s="63">
        <v>-1</v>
      </c>
      <c r="F12" s="48">
        <v>0</v>
      </c>
    </row>
    <row r="13" spans="1:6" s="30" customFormat="1" ht="12" customHeight="1">
      <c r="A13" s="50" t="s">
        <v>80</v>
      </c>
      <c r="B13" s="104">
        <f>B11+B12</f>
        <v>2535</v>
      </c>
      <c r="C13" s="131">
        <v>2856</v>
      </c>
      <c r="D13" s="131">
        <v>1831</v>
      </c>
      <c r="E13" s="131">
        <v>2194</v>
      </c>
      <c r="F13" s="131">
        <v>1513</v>
      </c>
    </row>
    <row r="14" spans="1:6" s="30" customFormat="1" ht="12" customHeight="1">
      <c r="A14" s="41" t="s">
        <v>1</v>
      </c>
      <c r="B14" s="107">
        <v>-2048</v>
      </c>
      <c r="C14" s="132">
        <v>-2098</v>
      </c>
      <c r="D14" s="132">
        <v>-1781</v>
      </c>
      <c r="E14" s="132">
        <v>-3428</v>
      </c>
      <c r="F14" s="132">
        <v>-1640</v>
      </c>
    </row>
    <row r="15" spans="1:6" s="30" customFormat="1" ht="12">
      <c r="A15" s="50" t="s">
        <v>126</v>
      </c>
      <c r="B15" s="104">
        <f>B13+B14</f>
        <v>487</v>
      </c>
      <c r="C15" s="131">
        <v>758</v>
      </c>
      <c r="D15" s="131">
        <v>50</v>
      </c>
      <c r="E15" s="131">
        <v>-1234</v>
      </c>
      <c r="F15" s="131">
        <v>-127</v>
      </c>
    </row>
    <row r="16" spans="1:6" s="30" customFormat="1" ht="12" customHeight="1">
      <c r="A16" s="41" t="s">
        <v>82</v>
      </c>
      <c r="B16" s="107">
        <v>2</v>
      </c>
      <c r="C16" s="48">
        <v>2</v>
      </c>
      <c r="D16" s="48">
        <v>-1</v>
      </c>
      <c r="E16" s="48">
        <v>-3</v>
      </c>
      <c r="F16" s="48">
        <v>7</v>
      </c>
    </row>
    <row r="17" spans="1:7" s="30" customFormat="1" ht="12" customHeight="1" thickBot="1">
      <c r="A17" s="50" t="s">
        <v>127</v>
      </c>
      <c r="B17" s="111">
        <f>B15+B16</f>
        <v>489</v>
      </c>
      <c r="C17" s="133">
        <v>760</v>
      </c>
      <c r="D17" s="133">
        <v>49</v>
      </c>
      <c r="E17" s="133">
        <v>-1237</v>
      </c>
      <c r="F17" s="133">
        <v>-120</v>
      </c>
    </row>
    <row r="18" spans="1:7" s="30" customFormat="1" ht="12" customHeight="1">
      <c r="A18" s="121"/>
      <c r="B18" s="104"/>
      <c r="C18" s="105"/>
      <c r="D18" s="105"/>
      <c r="E18" s="105"/>
      <c r="F18" s="105"/>
    </row>
    <row r="19" spans="1:7" s="30" customFormat="1" ht="12" customHeight="1">
      <c r="A19" s="53" t="s">
        <v>6</v>
      </c>
      <c r="B19" s="98"/>
      <c r="C19" s="39"/>
      <c r="D19" s="39"/>
      <c r="E19" s="39"/>
      <c r="F19" s="39"/>
    </row>
    <row r="20" spans="1:7" s="30" customFormat="1" ht="12" customHeight="1">
      <c r="A20" s="53" t="s">
        <v>89</v>
      </c>
      <c r="B20" s="98"/>
      <c r="C20" s="39"/>
      <c r="D20" s="39"/>
      <c r="E20" s="39"/>
      <c r="F20" s="39"/>
    </row>
    <row r="21" spans="1:7" s="30" customFormat="1" ht="12" customHeight="1">
      <c r="A21" s="62" t="s">
        <v>90</v>
      </c>
      <c r="B21" s="82">
        <v>-164.74881329971498</v>
      </c>
      <c r="C21" s="56">
        <v>78</v>
      </c>
      <c r="D21" s="56">
        <v>-119</v>
      </c>
      <c r="E21" s="56">
        <v>-11</v>
      </c>
      <c r="F21" s="56">
        <v>109</v>
      </c>
    </row>
    <row r="22" spans="1:7" s="30" customFormat="1" ht="12" customHeight="1">
      <c r="A22" s="209" t="s">
        <v>91</v>
      </c>
      <c r="B22" s="82">
        <v>0</v>
      </c>
      <c r="C22" s="39">
        <v>1009</v>
      </c>
      <c r="D22" s="39">
        <v>363</v>
      </c>
      <c r="E22" s="39">
        <v>0</v>
      </c>
      <c r="F22" s="39">
        <v>0</v>
      </c>
    </row>
    <row r="23" spans="1:7" s="30" customFormat="1" ht="12" customHeight="1">
      <c r="A23" s="209" t="s">
        <v>72</v>
      </c>
      <c r="B23" s="82">
        <v>0</v>
      </c>
      <c r="C23" s="56">
        <v>0</v>
      </c>
      <c r="D23" s="56">
        <v>0</v>
      </c>
      <c r="E23" s="56">
        <v>0</v>
      </c>
      <c r="F23" s="56">
        <v>-271</v>
      </c>
    </row>
    <row r="24" spans="1:7" s="30" customFormat="1" ht="12" customHeight="1">
      <c r="A24" s="210" t="s">
        <v>46</v>
      </c>
      <c r="B24" s="104">
        <v>1125</v>
      </c>
      <c r="C24" s="49">
        <v>352</v>
      </c>
      <c r="D24" s="49">
        <v>298</v>
      </c>
      <c r="E24" s="49">
        <v>432</v>
      </c>
      <c r="F24" s="49">
        <v>200</v>
      </c>
    </row>
    <row r="25" spans="1:7" s="30" customFormat="1" thickBot="1">
      <c r="A25" s="55"/>
      <c r="B25" s="310">
        <f>SUM(B21:B24)</f>
        <v>960.25118670028496</v>
      </c>
      <c r="C25" s="306">
        <v>1439</v>
      </c>
      <c r="D25" s="306">
        <v>542</v>
      </c>
      <c r="E25" s="306">
        <v>421</v>
      </c>
      <c r="F25" s="306">
        <v>38</v>
      </c>
    </row>
    <row r="26" spans="1:7" s="30" customFormat="1" ht="12">
      <c r="A26" s="55"/>
      <c r="B26" s="98"/>
      <c r="C26" s="58"/>
      <c r="D26" s="58"/>
      <c r="E26" s="58"/>
      <c r="F26" s="39"/>
    </row>
    <row r="27" spans="1:7" s="30" customFormat="1" ht="12" customHeight="1">
      <c r="A27" s="53" t="s">
        <v>7</v>
      </c>
      <c r="B27" s="98"/>
      <c r="C27" s="58"/>
      <c r="D27" s="58"/>
      <c r="E27" s="58"/>
      <c r="F27" s="39"/>
    </row>
    <row r="28" spans="1:7" s="30" customFormat="1" ht="12" customHeight="1">
      <c r="A28" s="53" t="s">
        <v>89</v>
      </c>
      <c r="B28" s="98"/>
      <c r="C28" s="39"/>
      <c r="D28" s="39"/>
      <c r="E28" s="39"/>
      <c r="F28" s="39"/>
    </row>
    <row r="29" spans="1:7" s="30" customFormat="1" ht="12" customHeight="1">
      <c r="A29" s="208" t="s">
        <v>117</v>
      </c>
      <c r="B29" s="284">
        <v>-8</v>
      </c>
      <c r="C29" s="58">
        <v>0</v>
      </c>
      <c r="D29" s="58">
        <v>0</v>
      </c>
      <c r="E29" s="58">
        <v>0</v>
      </c>
      <c r="F29" s="58">
        <v>0</v>
      </c>
    </row>
    <row r="30" spans="1:7" s="30" customFormat="1" ht="12" customHeight="1">
      <c r="A30" s="208" t="s">
        <v>119</v>
      </c>
      <c r="B30" s="284">
        <v>-74.781682090180198</v>
      </c>
      <c r="C30" s="58">
        <v>0</v>
      </c>
      <c r="D30" s="58">
        <v>0</v>
      </c>
      <c r="E30" s="58">
        <v>0</v>
      </c>
      <c r="F30" s="58">
        <v>0</v>
      </c>
    </row>
    <row r="31" spans="1:7" s="30" customFormat="1" ht="12" customHeight="1">
      <c r="A31" s="208" t="s">
        <v>118</v>
      </c>
      <c r="B31" s="284">
        <v>-28</v>
      </c>
      <c r="C31" s="58">
        <v>0</v>
      </c>
      <c r="D31" s="58">
        <v>0</v>
      </c>
      <c r="E31" s="58">
        <v>0</v>
      </c>
      <c r="F31" s="58">
        <v>0</v>
      </c>
      <c r="G31" s="262"/>
    </row>
    <row r="32" spans="1:7" s="30" customFormat="1" ht="12" customHeight="1">
      <c r="A32" s="60" t="s">
        <v>66</v>
      </c>
      <c r="B32" s="84">
        <v>0</v>
      </c>
      <c r="C32" s="44">
        <v>-8</v>
      </c>
      <c r="D32" s="44">
        <v>-32</v>
      </c>
      <c r="E32" s="44">
        <v>-37</v>
      </c>
      <c r="F32" s="44">
        <v>-40</v>
      </c>
    </row>
    <row r="33" spans="1:6" s="30" customFormat="1" thickBot="1">
      <c r="A33" s="55"/>
      <c r="B33" s="88">
        <f>SUM(B29:B32)</f>
        <v>-110.7816820901802</v>
      </c>
      <c r="C33" s="52">
        <v>-8</v>
      </c>
      <c r="D33" s="52">
        <v>-32</v>
      </c>
      <c r="E33" s="52">
        <v>-37</v>
      </c>
      <c r="F33" s="52">
        <v>-40</v>
      </c>
    </row>
    <row r="34" spans="1:6" s="30" customFormat="1" ht="12" customHeight="1">
      <c r="A34" s="41"/>
      <c r="B34" s="72"/>
      <c r="C34" s="39"/>
      <c r="D34" s="39"/>
      <c r="E34" s="39"/>
      <c r="F34" s="123"/>
    </row>
    <row r="35" spans="1:6" s="30" customFormat="1" ht="12" customHeight="1">
      <c r="A35" s="118" t="s">
        <v>42</v>
      </c>
      <c r="B35" s="114"/>
      <c r="C35" s="125"/>
      <c r="D35" s="125"/>
      <c r="E35" s="125"/>
      <c r="F35" s="125"/>
    </row>
    <row r="36" spans="1:6" s="30" customFormat="1" ht="12" customHeight="1">
      <c r="B36" s="241"/>
      <c r="C36" s="241"/>
      <c r="D36" s="228" t="s">
        <v>51</v>
      </c>
      <c r="E36" s="241"/>
      <c r="F36" s="241"/>
    </row>
    <row r="37" spans="1:6" s="30" customFormat="1" ht="12" customHeight="1">
      <c r="A37" s="41"/>
      <c r="B37" s="31" t="s">
        <v>4</v>
      </c>
      <c r="C37" s="124" t="s">
        <v>5</v>
      </c>
      <c r="D37" s="124" t="s">
        <v>2</v>
      </c>
      <c r="E37" s="124" t="s">
        <v>3</v>
      </c>
      <c r="F37" s="124" t="s">
        <v>4</v>
      </c>
    </row>
    <row r="38" spans="1:6" s="30" customFormat="1" ht="12" customHeight="1">
      <c r="A38" s="41"/>
      <c r="B38" s="35">
        <v>2015</v>
      </c>
      <c r="C38" s="196">
        <v>2015</v>
      </c>
      <c r="D38" s="219">
        <v>2015</v>
      </c>
      <c r="E38" s="219">
        <v>2014</v>
      </c>
      <c r="F38" s="219">
        <v>2014</v>
      </c>
    </row>
    <row r="39" spans="1:6" s="30" customFormat="1" ht="12" customHeight="1">
      <c r="A39" s="41"/>
      <c r="B39" s="35" t="s">
        <v>92</v>
      </c>
      <c r="C39" s="36" t="s">
        <v>92</v>
      </c>
      <c r="D39" s="36" t="s">
        <v>92</v>
      </c>
      <c r="E39" s="36" t="s">
        <v>92</v>
      </c>
      <c r="F39" s="36" t="s">
        <v>92</v>
      </c>
    </row>
    <row r="40" spans="1:6" s="30" customFormat="1" ht="12" customHeight="1">
      <c r="A40" s="87" t="s">
        <v>43</v>
      </c>
      <c r="B40" s="104">
        <v>2474</v>
      </c>
      <c r="C40" s="49">
        <v>2977</v>
      </c>
      <c r="D40" s="49">
        <v>2691</v>
      </c>
      <c r="E40" s="49">
        <v>2352</v>
      </c>
      <c r="F40" s="49">
        <v>2603</v>
      </c>
    </row>
    <row r="41" spans="1:6" s="30" customFormat="1" ht="12" customHeight="1">
      <c r="A41" s="87" t="s">
        <v>55</v>
      </c>
      <c r="B41" s="104">
        <v>1116</v>
      </c>
      <c r="C41" s="49">
        <v>1957</v>
      </c>
      <c r="D41" s="49">
        <v>1564</v>
      </c>
      <c r="E41" s="49">
        <v>981</v>
      </c>
      <c r="F41" s="49">
        <v>1526</v>
      </c>
    </row>
    <row r="42" spans="1:6" s="30" customFormat="1" ht="12" customHeight="1">
      <c r="A42" s="41"/>
      <c r="B42" s="76"/>
      <c r="C42" s="96"/>
      <c r="D42" s="96"/>
      <c r="E42" s="96"/>
      <c r="F42" s="96"/>
    </row>
    <row r="43" spans="1:6" s="30" customFormat="1" ht="12" customHeight="1">
      <c r="A43" s="41"/>
      <c r="B43" s="35" t="s">
        <v>93</v>
      </c>
      <c r="C43" s="69" t="s">
        <v>93</v>
      </c>
      <c r="D43" s="69" t="s">
        <v>93</v>
      </c>
      <c r="E43" s="69" t="s">
        <v>93</v>
      </c>
      <c r="F43" s="69" t="s">
        <v>93</v>
      </c>
    </row>
    <row r="44" spans="1:6" s="30" customFormat="1" ht="12" customHeight="1">
      <c r="A44" s="41" t="s">
        <v>142</v>
      </c>
      <c r="B44" s="194">
        <v>33.9</v>
      </c>
      <c r="C44" s="190">
        <v>36.9</v>
      </c>
      <c r="D44" s="190">
        <v>36.700000000000003</v>
      </c>
      <c r="E44" s="190">
        <v>45.4</v>
      </c>
      <c r="F44" s="190">
        <v>41</v>
      </c>
    </row>
    <row r="45" spans="1:6" s="30" customFormat="1" ht="12" customHeight="1">
      <c r="B45" s="134"/>
    </row>
    <row r="46" spans="1:6" s="30" customFormat="1" ht="12">
      <c r="B46" s="72"/>
    </row>
    <row r="47" spans="1:6" s="30" customFormat="1" ht="12">
      <c r="A47" s="203" t="s">
        <v>147</v>
      </c>
      <c r="B47" s="198"/>
      <c r="C47" s="204"/>
      <c r="D47" s="204"/>
    </row>
    <row r="48" spans="1:6" s="30" customFormat="1" ht="12">
      <c r="A48" s="200"/>
      <c r="B48" s="198"/>
      <c r="C48" s="204"/>
      <c r="D48" s="204"/>
    </row>
    <row r="49" spans="1:4" s="30" customFormat="1" ht="12">
      <c r="A49" s="200"/>
      <c r="B49" s="198"/>
      <c r="C49" s="204"/>
      <c r="D49" s="204"/>
    </row>
    <row r="50" spans="1:4" s="30" customFormat="1" ht="12">
      <c r="A50" s="203"/>
      <c r="B50" s="198"/>
      <c r="C50" s="204"/>
      <c r="D50" s="204"/>
    </row>
    <row r="51" spans="1:4" s="30" customFormat="1" ht="12">
      <c r="A51" s="204"/>
      <c r="B51" s="198"/>
      <c r="C51" s="204"/>
      <c r="D51" s="204"/>
    </row>
    <row r="52" spans="1:4" s="30" customFormat="1" ht="12">
      <c r="B52" s="72"/>
    </row>
    <row r="53" spans="1:4" s="30" customFormat="1" ht="12">
      <c r="B53" s="72"/>
    </row>
    <row r="54" spans="1:4" s="30" customFormat="1" ht="12">
      <c r="B54" s="116"/>
    </row>
  </sheetData>
  <customSheetViews>
    <customSheetView guid="{7D38380E-1C45-414D-9448-E7733E7457CC}" scale="130" showPageBreaks="1">
      <pane xSplit="1" ySplit="6" topLeftCell="B43" activePane="bottomRight" state="frozen"/>
      <selection pane="bottomRight" activeCell="B56" sqref="B56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30">
      <pane xSplit="1" ySplit="6" topLeftCell="B7" activePane="bottomRight" state="frozen"/>
      <selection pane="bottomRight" activeCell="B13" sqref="B1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>
      <selection activeCell="A36" sqref="A36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selection activeCell="A31" sqref="A31:A32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>
      <selection activeCell="A75" sqref="A75"/>
      <pageMargins left="0.70866141732283472" right="0.70866141732283472" top="0.74803149606299213" bottom="0.74803149606299213" header="0.31496062992125984" footer="0.31496062992125984"/>
      <pageSetup paperSize="9" scale="60" fitToWidth="3" orientation="portrait" r:id="rId5"/>
      <headerFooter>
        <evenFooter>&amp;LRESTRICTED</evenFooter>
        <firstFooter>&amp;LRESTRICTED</firstFooter>
      </headerFooter>
    </customSheetView>
    <customSheetView guid="{6A6962C3-E482-4427-A8C8-08CAA95BA31A}" showPageBreaks="1">
      <selection activeCell="B31" sqref="B31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4" fitToWidth="3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75" fitToWidth="3" orientation="portrait" r:id="rId7"/>
  <headerFooter>
    <oddFooter>&amp;C6</oddFooter>
    <evenFooter>&amp;LPUBLIC</evenFooter>
    <firstFooter>&amp;LPUBLIC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57"/>
  <sheetViews>
    <sheetView zoomScaleNormal="100" zoomScaleSheetLayoutView="100" workbookViewId="0">
      <selection activeCell="C16" sqref="C16"/>
    </sheetView>
  </sheetViews>
  <sheetFormatPr defaultRowHeight="12.75"/>
  <cols>
    <col min="1" max="1" width="50.7109375" style="5" customWidth="1"/>
    <col min="2" max="2" width="12.7109375" style="5" customWidth="1"/>
    <col min="3" max="8" width="11.5703125" style="5" customWidth="1"/>
    <col min="9" max="16384" width="9.140625" style="5"/>
  </cols>
  <sheetData>
    <row r="1" spans="1:8" ht="14.25">
      <c r="A1" s="135" t="s">
        <v>50</v>
      </c>
      <c r="B1" s="2"/>
      <c r="C1" s="2"/>
      <c r="D1" s="2"/>
      <c r="E1" s="2"/>
      <c r="F1" s="2"/>
      <c r="G1" s="2"/>
      <c r="H1" s="2"/>
    </row>
    <row r="2" spans="1:8">
      <c r="A2" s="136" t="s">
        <v>37</v>
      </c>
      <c r="B2" s="3"/>
      <c r="C2" s="3"/>
      <c r="D2" s="3"/>
      <c r="E2" s="3"/>
      <c r="F2" s="3"/>
      <c r="G2" s="3"/>
      <c r="H2" s="3"/>
    </row>
    <row r="3" spans="1:8" s="138" customFormat="1" ht="12" customHeight="1">
      <c r="A3" s="137"/>
      <c r="B3" s="237"/>
      <c r="C3" s="237"/>
      <c r="D3" s="237"/>
      <c r="E3" s="238" t="s">
        <v>113</v>
      </c>
      <c r="F3" s="237"/>
      <c r="G3" s="237"/>
      <c r="H3" s="237"/>
    </row>
    <row r="4" spans="1:8" s="138" customFormat="1" ht="12" customHeight="1">
      <c r="A4" s="230"/>
      <c r="B4" s="139" t="s">
        <v>8</v>
      </c>
      <c r="C4" s="139"/>
      <c r="D4" s="139" t="s">
        <v>13</v>
      </c>
      <c r="E4" s="139"/>
      <c r="F4" s="139"/>
      <c r="G4" s="139"/>
      <c r="H4" s="139"/>
    </row>
    <row r="5" spans="1:8" s="138" customFormat="1" ht="12" customHeight="1">
      <c r="A5" s="230"/>
      <c r="B5" s="140" t="s">
        <v>9</v>
      </c>
      <c r="C5" s="140"/>
      <c r="D5" s="140" t="s">
        <v>9</v>
      </c>
      <c r="E5" s="140" t="s">
        <v>13</v>
      </c>
      <c r="F5" s="140"/>
      <c r="G5" s="140" t="s">
        <v>17</v>
      </c>
      <c r="H5" s="140"/>
    </row>
    <row r="6" spans="1:8" s="138" customFormat="1" ht="12" customHeight="1">
      <c r="A6" s="137"/>
      <c r="B6" s="140" t="s">
        <v>10</v>
      </c>
      <c r="C6" s="140" t="s">
        <v>12</v>
      </c>
      <c r="D6" s="140" t="s">
        <v>14</v>
      </c>
      <c r="E6" s="140" t="s">
        <v>45</v>
      </c>
      <c r="F6" s="140"/>
      <c r="G6" s="140" t="s">
        <v>18</v>
      </c>
      <c r="H6" s="140"/>
    </row>
    <row r="7" spans="1:8" s="138" customFormat="1" ht="12" customHeight="1">
      <c r="A7" s="137"/>
      <c r="B7" s="140" t="s">
        <v>11</v>
      </c>
      <c r="C7" s="140" t="s">
        <v>9</v>
      </c>
      <c r="D7" s="140" t="s">
        <v>15</v>
      </c>
      <c r="E7" s="140" t="s">
        <v>9</v>
      </c>
      <c r="F7" s="140" t="s">
        <v>16</v>
      </c>
      <c r="G7" s="140" t="s">
        <v>19</v>
      </c>
      <c r="H7" s="140" t="s">
        <v>20</v>
      </c>
    </row>
    <row r="8" spans="1:8" s="138" customFormat="1" ht="12" customHeight="1">
      <c r="A8" s="137"/>
      <c r="B8" s="140" t="s">
        <v>92</v>
      </c>
      <c r="C8" s="140" t="s">
        <v>92</v>
      </c>
      <c r="D8" s="140" t="s">
        <v>92</v>
      </c>
      <c r="E8" s="140" t="s">
        <v>92</v>
      </c>
      <c r="F8" s="140" t="s">
        <v>92</v>
      </c>
      <c r="G8" s="140" t="s">
        <v>92</v>
      </c>
      <c r="H8" s="140" t="s">
        <v>92</v>
      </c>
    </row>
    <row r="9" spans="1:8" s="138" customFormat="1" ht="12" customHeight="1">
      <c r="A9" s="41" t="s">
        <v>74</v>
      </c>
      <c r="B9" s="42">
        <v>1295</v>
      </c>
      <c r="C9" s="42">
        <v>885</v>
      </c>
      <c r="D9" s="42">
        <v>332</v>
      </c>
      <c r="E9" s="42">
        <v>105</v>
      </c>
      <c r="F9" s="42">
        <v>-137</v>
      </c>
      <c r="G9" s="42">
        <v>-48</v>
      </c>
      <c r="H9" s="42">
        <f t="shared" ref="H9:H19" si="0">SUM(B9:G9)</f>
        <v>2432</v>
      </c>
    </row>
    <row r="10" spans="1:8" s="138" customFormat="1" ht="12" customHeight="1">
      <c r="A10" s="41" t="s">
        <v>75</v>
      </c>
      <c r="B10" s="42">
        <v>483</v>
      </c>
      <c r="C10" s="42">
        <v>426</v>
      </c>
      <c r="D10" s="42">
        <v>204</v>
      </c>
      <c r="E10" s="42">
        <v>118</v>
      </c>
      <c r="F10" s="42">
        <v>-4</v>
      </c>
      <c r="G10" s="42">
        <v>0</v>
      </c>
      <c r="H10" s="42">
        <f t="shared" si="0"/>
        <v>1227</v>
      </c>
    </row>
    <row r="11" spans="1:8" s="138" customFormat="1" ht="12" customHeight="1">
      <c r="A11" s="41" t="s">
        <v>76</v>
      </c>
      <c r="B11" s="42">
        <v>-10</v>
      </c>
      <c r="C11" s="42">
        <v>9</v>
      </c>
      <c r="D11" s="42">
        <v>1510</v>
      </c>
      <c r="E11" s="42">
        <v>47</v>
      </c>
      <c r="F11" s="42">
        <v>-45</v>
      </c>
      <c r="G11" s="42">
        <v>48</v>
      </c>
      <c r="H11" s="42">
        <f t="shared" si="0"/>
        <v>1559</v>
      </c>
    </row>
    <row r="12" spans="1:8" s="138" customFormat="1" ht="12" customHeight="1">
      <c r="A12" s="41" t="s">
        <v>77</v>
      </c>
      <c r="B12" s="43">
        <f t="shared" ref="B12:G12" si="1">B13-B11-B10-B9</f>
        <v>-12</v>
      </c>
      <c r="C12" s="43">
        <f t="shared" si="1"/>
        <v>-28</v>
      </c>
      <c r="D12" s="43">
        <f t="shared" si="1"/>
        <v>-499</v>
      </c>
      <c r="E12" s="43">
        <f t="shared" si="1"/>
        <v>-1</v>
      </c>
      <c r="F12" s="43">
        <f t="shared" si="1"/>
        <v>1387</v>
      </c>
      <c r="G12" s="43">
        <f t="shared" si="1"/>
        <v>-62</v>
      </c>
      <c r="H12" s="141">
        <f t="shared" si="0"/>
        <v>785</v>
      </c>
    </row>
    <row r="13" spans="1:8" s="138" customFormat="1" ht="24" customHeight="1">
      <c r="A13" s="47" t="s">
        <v>78</v>
      </c>
      <c r="B13" s="42">
        <v>1756</v>
      </c>
      <c r="C13" s="42">
        <v>1292</v>
      </c>
      <c r="D13" s="42">
        <v>1547</v>
      </c>
      <c r="E13" s="42">
        <v>269</v>
      </c>
      <c r="F13" s="42">
        <v>1201</v>
      </c>
      <c r="G13" s="42">
        <v>-62</v>
      </c>
      <c r="H13" s="42">
        <f>SUM(B13:G13)</f>
        <v>6003</v>
      </c>
    </row>
    <row r="14" spans="1:8" s="138" customFormat="1" ht="24">
      <c r="A14" s="224" t="s">
        <v>123</v>
      </c>
      <c r="B14" s="143">
        <v>-50</v>
      </c>
      <c r="C14" s="143">
        <v>-60</v>
      </c>
      <c r="D14" s="143">
        <v>59</v>
      </c>
      <c r="E14" s="143">
        <v>-6</v>
      </c>
      <c r="F14" s="143">
        <v>-6</v>
      </c>
      <c r="G14" s="143">
        <v>0</v>
      </c>
      <c r="H14" s="143">
        <f t="shared" si="0"/>
        <v>-63</v>
      </c>
    </row>
    <row r="15" spans="1:8" s="138" customFormat="1" ht="12" customHeight="1">
      <c r="A15" s="50" t="s">
        <v>80</v>
      </c>
      <c r="B15" s="42">
        <f t="shared" ref="B15:F15" si="2">B13+B14</f>
        <v>1706</v>
      </c>
      <c r="C15" s="42">
        <f t="shared" si="2"/>
        <v>1232</v>
      </c>
      <c r="D15" s="42">
        <f t="shared" si="2"/>
        <v>1606</v>
      </c>
      <c r="E15" s="42">
        <f t="shared" si="2"/>
        <v>263</v>
      </c>
      <c r="F15" s="42">
        <f t="shared" si="2"/>
        <v>1195</v>
      </c>
      <c r="G15" s="42">
        <f>G13+G14</f>
        <v>-62</v>
      </c>
      <c r="H15" s="42">
        <f t="shared" si="0"/>
        <v>5940</v>
      </c>
    </row>
    <row r="16" spans="1:8" s="138" customFormat="1" ht="12" customHeight="1">
      <c r="A16" s="41" t="s">
        <v>1</v>
      </c>
      <c r="B16" s="43">
        <v>-1384</v>
      </c>
      <c r="C16" s="43">
        <v>-575</v>
      </c>
      <c r="D16" s="43">
        <v>-1351</v>
      </c>
      <c r="E16" s="43">
        <v>-253</v>
      </c>
      <c r="F16" s="43">
        <v>-875</v>
      </c>
      <c r="G16" s="43">
        <v>62</v>
      </c>
      <c r="H16" s="43">
        <f t="shared" si="0"/>
        <v>-4376</v>
      </c>
    </row>
    <row r="17" spans="1:9" s="138" customFormat="1" ht="12" customHeight="1">
      <c r="A17" s="50" t="s">
        <v>83</v>
      </c>
      <c r="B17" s="42">
        <f t="shared" ref="B17:F17" si="3">B15+B16</f>
        <v>322</v>
      </c>
      <c r="C17" s="42">
        <f t="shared" si="3"/>
        <v>657</v>
      </c>
      <c r="D17" s="42">
        <f t="shared" si="3"/>
        <v>255</v>
      </c>
      <c r="E17" s="42">
        <f t="shared" si="3"/>
        <v>10</v>
      </c>
      <c r="F17" s="42">
        <f t="shared" si="3"/>
        <v>320</v>
      </c>
      <c r="G17" s="42">
        <f>G15+G16</f>
        <v>0</v>
      </c>
      <c r="H17" s="42">
        <f t="shared" si="0"/>
        <v>1564</v>
      </c>
    </row>
    <row r="18" spans="1:9" s="138" customFormat="1" ht="12" customHeight="1">
      <c r="A18" s="41" t="s">
        <v>82</v>
      </c>
      <c r="B18" s="43">
        <v>4</v>
      </c>
      <c r="C18" s="43">
        <v>1</v>
      </c>
      <c r="D18" s="43">
        <v>-1</v>
      </c>
      <c r="E18" s="43">
        <v>-1</v>
      </c>
      <c r="F18" s="43">
        <v>1</v>
      </c>
      <c r="G18" s="43">
        <v>0</v>
      </c>
      <c r="H18" s="43">
        <f t="shared" si="0"/>
        <v>4</v>
      </c>
    </row>
    <row r="19" spans="1:9" s="138" customFormat="1" ht="12" customHeight="1" thickBot="1">
      <c r="A19" s="50" t="s">
        <v>81</v>
      </c>
      <c r="B19" s="51">
        <f t="shared" ref="B19:F19" si="4">B17+B18</f>
        <v>326</v>
      </c>
      <c r="C19" s="51">
        <f t="shared" si="4"/>
        <v>658</v>
      </c>
      <c r="D19" s="51">
        <f t="shared" si="4"/>
        <v>254</v>
      </c>
      <c r="E19" s="51">
        <f t="shared" si="4"/>
        <v>9</v>
      </c>
      <c r="F19" s="51">
        <f t="shared" si="4"/>
        <v>321</v>
      </c>
      <c r="G19" s="51">
        <f>G17+G18</f>
        <v>0</v>
      </c>
      <c r="H19" s="51">
        <f t="shared" si="0"/>
        <v>1568</v>
      </c>
    </row>
    <row r="20" spans="1:9" s="138" customFormat="1" ht="12" customHeight="1">
      <c r="A20" s="137"/>
      <c r="B20" s="144"/>
      <c r="C20" s="144"/>
      <c r="D20" s="144"/>
      <c r="E20" s="144"/>
      <c r="F20" s="144"/>
      <c r="G20" s="144"/>
      <c r="H20" s="144"/>
    </row>
    <row r="21" spans="1:9" s="138" customFormat="1" ht="12" customHeight="1">
      <c r="A21" s="296" t="s">
        <v>6</v>
      </c>
      <c r="B21" s="144"/>
      <c r="C21" s="144"/>
      <c r="D21" s="144"/>
      <c r="E21" s="144"/>
      <c r="F21" s="144"/>
      <c r="G21" s="144"/>
      <c r="H21" s="144"/>
    </row>
    <row r="22" spans="1:9" s="138" customFormat="1" ht="12">
      <c r="A22" s="296" t="s">
        <v>89</v>
      </c>
      <c r="B22" s="144"/>
      <c r="C22" s="144"/>
      <c r="D22" s="144"/>
      <c r="E22" s="144"/>
      <c r="F22" s="144"/>
      <c r="G22" s="144"/>
      <c r="H22" s="144"/>
    </row>
    <row r="23" spans="1:9" s="138" customFormat="1" ht="12" customHeight="1">
      <c r="A23" s="147" t="s">
        <v>64</v>
      </c>
      <c r="B23" s="144">
        <v>0</v>
      </c>
      <c r="C23" s="144">
        <v>0</v>
      </c>
      <c r="D23" s="144">
        <v>88.248999999999995</v>
      </c>
      <c r="E23" s="144">
        <v>0</v>
      </c>
      <c r="F23" s="144">
        <v>0</v>
      </c>
      <c r="G23" s="144">
        <v>0</v>
      </c>
      <c r="H23" s="42">
        <f>SUM(B23:G23)</f>
        <v>88.248999999999995</v>
      </c>
    </row>
    <row r="24" spans="1:9" s="138" customFormat="1" ht="12">
      <c r="A24" s="147" t="s">
        <v>90</v>
      </c>
      <c r="B24" s="307">
        <v>-14.136034424223199</v>
      </c>
      <c r="C24" s="307">
        <v>0</v>
      </c>
      <c r="D24" s="307">
        <v>2.0768054600394197</v>
      </c>
      <c r="E24" s="307">
        <v>1</v>
      </c>
      <c r="F24" s="307">
        <v>-162.18199999999999</v>
      </c>
      <c r="G24" s="307">
        <v>0</v>
      </c>
      <c r="H24" s="307">
        <f>SUM(B24:G24)</f>
        <v>-173.24122896418376</v>
      </c>
    </row>
    <row r="25" spans="1:9" s="138" customFormat="1" ht="12" customHeight="1">
      <c r="A25" s="147" t="s">
        <v>46</v>
      </c>
      <c r="B25" s="144">
        <v>0</v>
      </c>
      <c r="C25" s="144">
        <v>0</v>
      </c>
      <c r="D25" s="144">
        <v>0</v>
      </c>
      <c r="E25" s="144">
        <v>0</v>
      </c>
      <c r="F25" s="144">
        <v>1020</v>
      </c>
      <c r="G25" s="144">
        <v>0</v>
      </c>
      <c r="H25" s="42">
        <f>SUM(B25:G25)</f>
        <v>1020</v>
      </c>
    </row>
    <row r="26" spans="1:9" s="138" customFormat="1" ht="26.25" customHeight="1">
      <c r="A26" s="147" t="s">
        <v>164</v>
      </c>
      <c r="B26" s="304">
        <v>-10.220000000000001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43">
        <f>SUM(B26:G26)</f>
        <v>-10.220000000000001</v>
      </c>
      <c r="I26" s="207"/>
    </row>
    <row r="27" spans="1:9" s="138" customFormat="1" ht="12" customHeight="1" thickBot="1">
      <c r="A27" s="148"/>
      <c r="B27" s="145">
        <f t="shared" ref="B27:G27" si="5">SUM(B23:B26)</f>
        <v>-24.3560344242232</v>
      </c>
      <c r="C27" s="145">
        <f t="shared" si="5"/>
        <v>0</v>
      </c>
      <c r="D27" s="145">
        <f t="shared" si="5"/>
        <v>90.325805460039419</v>
      </c>
      <c r="E27" s="145">
        <f t="shared" si="5"/>
        <v>1</v>
      </c>
      <c r="F27" s="145">
        <f t="shared" si="5"/>
        <v>857.81799999999998</v>
      </c>
      <c r="G27" s="145">
        <f t="shared" si="5"/>
        <v>0</v>
      </c>
      <c r="H27" s="145">
        <f t="shared" ref="H27" si="6">SUM(B27:G27)</f>
        <v>924.78777103581615</v>
      </c>
    </row>
    <row r="28" spans="1:9" s="138" customFormat="1" ht="12">
      <c r="A28" s="148"/>
      <c r="B28" s="144"/>
      <c r="C28" s="144"/>
      <c r="D28" s="144"/>
      <c r="E28" s="144"/>
      <c r="F28" s="144"/>
      <c r="G28" s="144"/>
      <c r="H28" s="144"/>
    </row>
    <row r="29" spans="1:9" s="138" customFormat="1" ht="12">
      <c r="A29" s="296" t="s">
        <v>7</v>
      </c>
      <c r="B29" s="144"/>
      <c r="C29" s="144"/>
      <c r="D29" s="144"/>
      <c r="E29" s="144"/>
      <c r="F29" s="144"/>
      <c r="G29" s="144"/>
      <c r="H29" s="144"/>
    </row>
    <row r="30" spans="1:9" s="138" customFormat="1" ht="12">
      <c r="A30" s="296" t="s">
        <v>89</v>
      </c>
      <c r="B30" s="144"/>
      <c r="C30" s="144"/>
      <c r="D30" s="144"/>
      <c r="E30" s="144"/>
      <c r="F30" s="144"/>
      <c r="G30" s="144"/>
      <c r="H30" s="144"/>
    </row>
    <row r="31" spans="1:9" s="138" customFormat="1" ht="12">
      <c r="A31" s="208" t="s">
        <v>119</v>
      </c>
      <c r="B31" s="144">
        <v>-5</v>
      </c>
      <c r="C31" s="144">
        <v>-9.882016327903969</v>
      </c>
      <c r="D31" s="144">
        <v>-17</v>
      </c>
      <c r="E31" s="144">
        <v>-1</v>
      </c>
      <c r="F31" s="144">
        <v>-55.673841588394403</v>
      </c>
      <c r="G31" s="144">
        <v>0</v>
      </c>
      <c r="H31" s="144">
        <f>SUM(B31:G31)</f>
        <v>-88.555857916298379</v>
      </c>
    </row>
    <row r="32" spans="1:9" s="138" customFormat="1" ht="12">
      <c r="A32" s="208" t="s">
        <v>118</v>
      </c>
      <c r="B32" s="144">
        <v>0</v>
      </c>
      <c r="C32" s="144">
        <v>0</v>
      </c>
      <c r="D32" s="144">
        <v>0</v>
      </c>
      <c r="E32" s="144">
        <v>0</v>
      </c>
      <c r="F32" s="144">
        <v>-28</v>
      </c>
      <c r="G32" s="144">
        <v>0</v>
      </c>
      <c r="H32" s="144">
        <f t="shared" ref="H32" si="7">SUM(B32:G32)</f>
        <v>-28</v>
      </c>
    </row>
    <row r="33" spans="1:8" s="138" customFormat="1" ht="12">
      <c r="A33" s="297" t="s">
        <v>73</v>
      </c>
      <c r="B33" s="144">
        <v>0</v>
      </c>
      <c r="C33" s="144">
        <v>0</v>
      </c>
      <c r="D33" s="144">
        <v>0</v>
      </c>
      <c r="E33" s="144">
        <v>-7</v>
      </c>
      <c r="F33" s="144">
        <v>0</v>
      </c>
      <c r="G33" s="144">
        <v>0</v>
      </c>
      <c r="H33" s="144">
        <f t="shared" ref="H33:H35" si="8">SUM(B33:G33)</f>
        <v>-7</v>
      </c>
    </row>
    <row r="34" spans="1:8" s="138" customFormat="1" ht="12">
      <c r="A34" s="297" t="s">
        <v>108</v>
      </c>
      <c r="B34" s="307">
        <v>0</v>
      </c>
      <c r="C34" s="307">
        <v>0</v>
      </c>
      <c r="D34" s="307">
        <v>-135</v>
      </c>
      <c r="E34" s="307">
        <v>0</v>
      </c>
      <c r="F34" s="307">
        <v>0</v>
      </c>
      <c r="G34" s="307">
        <v>0</v>
      </c>
      <c r="H34" s="307">
        <f t="shared" si="8"/>
        <v>-135</v>
      </c>
    </row>
    <row r="35" spans="1:8" s="138" customFormat="1" ht="12">
      <c r="A35" s="208" t="s">
        <v>65</v>
      </c>
      <c r="B35" s="304">
        <v>-72.67</v>
      </c>
      <c r="C35" s="304">
        <v>5.61</v>
      </c>
      <c r="D35" s="304">
        <v>0</v>
      </c>
      <c r="E35" s="304">
        <v>0</v>
      </c>
      <c r="F35" s="304">
        <v>0</v>
      </c>
      <c r="G35" s="304">
        <v>0</v>
      </c>
      <c r="H35" s="304">
        <f t="shared" si="8"/>
        <v>-67.06</v>
      </c>
    </row>
    <row r="36" spans="1:8" s="146" customFormat="1" thickBot="1">
      <c r="A36" s="298"/>
      <c r="B36" s="145">
        <f t="shared" ref="B36:G36" si="9">SUM(B31:B35)</f>
        <v>-77.67</v>
      </c>
      <c r="C36" s="145">
        <f t="shared" si="9"/>
        <v>-4.2720163279039687</v>
      </c>
      <c r="D36" s="145">
        <f t="shared" si="9"/>
        <v>-152</v>
      </c>
      <c r="E36" s="145">
        <f t="shared" si="9"/>
        <v>-8</v>
      </c>
      <c r="F36" s="145">
        <f t="shared" si="9"/>
        <v>-83.673841588394396</v>
      </c>
      <c r="G36" s="145">
        <f t="shared" si="9"/>
        <v>0</v>
      </c>
      <c r="H36" s="145">
        <f>SUM(B36:G36)</f>
        <v>-325.61585791629835</v>
      </c>
    </row>
    <row r="37" spans="1:8" s="148" customFormat="1" ht="12">
      <c r="A37" s="147"/>
      <c r="B37" s="61"/>
      <c r="C37" s="61"/>
      <c r="D37" s="61"/>
      <c r="E37" s="61"/>
      <c r="F37" s="61"/>
      <c r="G37" s="61"/>
      <c r="H37" s="61"/>
    </row>
    <row r="38" spans="1:8" s="138" customFormat="1" ht="12">
      <c r="A38" s="150" t="s">
        <v>42</v>
      </c>
      <c r="B38" s="149"/>
      <c r="C38" s="149"/>
      <c r="D38" s="149"/>
      <c r="E38" s="149"/>
      <c r="F38" s="149"/>
      <c r="G38" s="149"/>
      <c r="H38" s="149"/>
    </row>
    <row r="39" spans="1:8" s="138" customFormat="1" ht="12" customHeight="1">
      <c r="A39" s="137"/>
      <c r="B39" s="239"/>
      <c r="C39" s="239"/>
      <c r="D39" s="239"/>
      <c r="E39" s="240" t="s">
        <v>114</v>
      </c>
      <c r="F39" s="239"/>
      <c r="G39" s="239"/>
      <c r="H39" s="239"/>
    </row>
    <row r="40" spans="1:8" s="138" customFormat="1" ht="12" customHeight="1">
      <c r="A40" s="230"/>
      <c r="B40" s="139" t="s">
        <v>8</v>
      </c>
      <c r="C40" s="139"/>
      <c r="D40" s="139" t="s">
        <v>13</v>
      </c>
      <c r="E40" s="139"/>
      <c r="F40" s="139"/>
      <c r="G40" s="139"/>
      <c r="H40" s="139"/>
    </row>
    <row r="41" spans="1:8" s="138" customFormat="1" ht="12" customHeight="1">
      <c r="A41" s="230"/>
      <c r="B41" s="140" t="s">
        <v>9</v>
      </c>
      <c r="C41" s="140"/>
      <c r="D41" s="140" t="s">
        <v>9</v>
      </c>
      <c r="E41" s="140" t="s">
        <v>13</v>
      </c>
      <c r="F41" s="140"/>
      <c r="G41" s="140" t="s">
        <v>17</v>
      </c>
      <c r="H41" s="140"/>
    </row>
    <row r="42" spans="1:8" s="138" customFormat="1" ht="12" customHeight="1">
      <c r="A42" s="137"/>
      <c r="B42" s="140" t="s">
        <v>10</v>
      </c>
      <c r="C42" s="140" t="s">
        <v>12</v>
      </c>
      <c r="D42" s="140" t="s">
        <v>14</v>
      </c>
      <c r="E42" s="140" t="s">
        <v>45</v>
      </c>
      <c r="F42" s="140"/>
      <c r="G42" s="140" t="s">
        <v>18</v>
      </c>
      <c r="H42" s="140"/>
    </row>
    <row r="43" spans="1:8" s="138" customFormat="1" ht="12" customHeight="1">
      <c r="A43" s="137"/>
      <c r="B43" s="140" t="s">
        <v>11</v>
      </c>
      <c r="C43" s="140" t="s">
        <v>9</v>
      </c>
      <c r="D43" s="140" t="s">
        <v>15</v>
      </c>
      <c r="E43" s="140" t="s">
        <v>9</v>
      </c>
      <c r="F43" s="140" t="s">
        <v>16</v>
      </c>
      <c r="G43" s="140" t="s">
        <v>19</v>
      </c>
      <c r="H43" s="140" t="s">
        <v>20</v>
      </c>
    </row>
    <row r="44" spans="1:8" s="138" customFormat="1" ht="12" customHeight="1">
      <c r="A44" s="137"/>
      <c r="B44" s="140" t="s">
        <v>92</v>
      </c>
      <c r="C44" s="140" t="s">
        <v>92</v>
      </c>
      <c r="D44" s="140" t="s">
        <v>92</v>
      </c>
      <c r="E44" s="140" t="s">
        <v>92</v>
      </c>
      <c r="F44" s="140" t="s">
        <v>92</v>
      </c>
      <c r="G44" s="140" t="s">
        <v>92</v>
      </c>
      <c r="H44" s="140" t="s">
        <v>92</v>
      </c>
    </row>
    <row r="45" spans="1:8" s="138" customFormat="1" ht="12">
      <c r="A45" s="138" t="s">
        <v>43</v>
      </c>
      <c r="B45" s="42">
        <v>159233</v>
      </c>
      <c r="C45" s="42">
        <v>112892</v>
      </c>
      <c r="D45" s="42">
        <v>96225</v>
      </c>
      <c r="E45" s="42">
        <v>23465</v>
      </c>
      <c r="F45" s="42">
        <v>481</v>
      </c>
      <c r="G45" s="42">
        <v>0</v>
      </c>
      <c r="H45" s="42">
        <f t="shared" ref="H45:H46" si="10">SUM(B45:G45)</f>
        <v>392296</v>
      </c>
    </row>
    <row r="46" spans="1:8" s="138" customFormat="1" ht="12">
      <c r="A46" s="138" t="s">
        <v>55</v>
      </c>
      <c r="B46" s="42">
        <v>201696</v>
      </c>
      <c r="C46" s="42">
        <v>136314</v>
      </c>
      <c r="D46" s="42">
        <v>142198</v>
      </c>
      <c r="E46" s="42">
        <v>38818</v>
      </c>
      <c r="F46" s="42">
        <v>550</v>
      </c>
      <c r="G46" s="42">
        <v>0</v>
      </c>
      <c r="H46" s="42">
        <f t="shared" si="10"/>
        <v>519576</v>
      </c>
    </row>
    <row r="47" spans="1:8" s="138" customFormat="1" ht="12"/>
    <row r="48" spans="1:8" s="138" customFormat="1" ht="12">
      <c r="A48" s="64" t="s">
        <v>44</v>
      </c>
      <c r="B48" s="89"/>
      <c r="C48" s="89"/>
      <c r="D48" s="89"/>
      <c r="E48" s="89"/>
      <c r="F48" s="89"/>
      <c r="G48" s="89"/>
      <c r="H48" s="89"/>
    </row>
    <row r="49" s="138" customFormat="1" ht="12"/>
    <row r="50" s="138" customFormat="1" ht="12"/>
    <row r="51" s="138" customFormat="1" ht="12"/>
    <row r="52" s="138" customFormat="1" ht="12"/>
    <row r="53" s="138" customFormat="1" ht="12"/>
    <row r="54" s="138" customFormat="1" ht="12"/>
    <row r="55" s="138" customFormat="1" ht="12"/>
    <row r="56" s="138" customFormat="1" ht="12"/>
    <row r="57" s="138" customFormat="1" ht="12"/>
  </sheetData>
  <customSheetViews>
    <customSheetView guid="{7D38380E-1C45-414D-9448-E7733E7457CC}" scale="110" showPageBreaks="1" printArea="1" topLeftCell="B40">
      <selection activeCell="N44" sqref="N44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10">
      <selection activeCell="B21" sqref="B21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 scale="85" showPageBreaks="1">
      <pane xSplit="1" ySplit="8" topLeftCell="BM21" activePane="bottomRight" state="frozen"/>
      <selection pane="bottomRight" activeCell="BU27" sqref="BU27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2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pane xSplit="1" ySplit="2" topLeftCell="B3" activePane="bottomRight" state="frozen"/>
      <selection pane="bottomRight" activeCell="A8" sqref="A8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2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>
      <pane xSplit="1" ySplit="2" topLeftCell="B3" activePane="bottomRight" state="frozen"/>
      <selection pane="bottomRight" activeCell="A49" sqref="A49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5"/>
      <headerFooter>
        <evenFooter>&amp;LRESTRICTED</evenFooter>
        <firstFooter>&amp;LRESTRICTED</firstFooter>
      </headerFooter>
    </customSheetView>
    <customSheetView guid="{6A6962C3-E482-4427-A8C8-08CAA95BA31A}" showPageBreaks="1" view="pageBreakPreview">
      <pane xSplit="1" ySplit="2" topLeftCell="B3" activePane="bottomRight" state="frozen"/>
      <selection pane="bottomRight" activeCell="B10" sqref="B10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2" fitToWidth="5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65" fitToWidth="5" orientation="portrait" r:id="rId7"/>
  <headerFooter>
    <oddFooter>&amp;C7</oddFooter>
    <evenFooter>&amp;LPUBLIC</evenFooter>
    <firstFooter>&amp;LPUBLIC</firstFooter>
  </headerFooter>
  <colBreaks count="10" manualBreakCount="10">
    <brk id="22" max="1048575" man="1"/>
    <brk id="36" max="1048575" man="1"/>
    <brk id="50" max="1048575" man="1"/>
    <brk id="64" max="1048575" man="1"/>
    <brk id="78" max="1048575" man="1"/>
    <brk id="92" max="1048575" man="1"/>
    <brk id="106" max="1048575" man="1"/>
    <brk id="120" max="1048575" man="1"/>
    <brk id="134" max="1048575" man="1"/>
    <brk id="14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EAAA424EC04E4CA515235EE80A663B" ma:contentTypeVersion="0" ma:contentTypeDescription="Create a new document." ma:contentTypeScope="" ma:versionID="8a3e8f1e7a2ef1381904e4118f35393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F51318-42FE-4684-BF2F-D7914D9CD6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10086C0-DFAC-49BC-BA70-F11F1EDBC24D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A74C4C7-28E8-4105-842A-777BDF1C40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33</vt:i4>
      </vt:variant>
    </vt:vector>
  </HeadingPairs>
  <TitlesOfParts>
    <vt:vector size="52" baseType="lpstr">
      <vt:lpstr>Notice</vt:lpstr>
      <vt:lpstr>Index</vt:lpstr>
      <vt:lpstr>HSBC Group</vt:lpstr>
      <vt:lpstr>RBWM</vt:lpstr>
      <vt:lpstr>CMB</vt:lpstr>
      <vt:lpstr>GB&amp;M</vt:lpstr>
      <vt:lpstr>GPB</vt:lpstr>
      <vt:lpstr>Other</vt:lpstr>
      <vt:lpstr>Europe</vt:lpstr>
      <vt:lpstr>Asia</vt:lpstr>
      <vt:lpstr>Middle East and North Africa</vt:lpstr>
      <vt:lpstr>North America</vt:lpstr>
      <vt:lpstr>Latin America</vt:lpstr>
      <vt:lpstr>HK</vt:lpstr>
      <vt:lpstr>UK</vt:lpstr>
      <vt:lpstr>Principal RBWM</vt:lpstr>
      <vt:lpstr>US CML run-off portfolio (RBWM)</vt:lpstr>
      <vt:lpstr>RWAs</vt:lpstr>
      <vt:lpstr>RoRWAs</vt:lpstr>
      <vt:lpstr>Asia!Print_Area</vt:lpstr>
      <vt:lpstr>CMB!Print_Area</vt:lpstr>
      <vt:lpstr>Europe!Print_Area</vt:lpstr>
      <vt:lpstr>'GB&amp;M'!Print_Area</vt:lpstr>
      <vt:lpstr>GPB!Print_Area</vt:lpstr>
      <vt:lpstr>HK!Print_Area</vt:lpstr>
      <vt:lpstr>'HSBC Group'!Print_Area</vt:lpstr>
      <vt:lpstr>'Latin America'!Print_Area</vt:lpstr>
      <vt:lpstr>'Middle East and North Africa'!Print_Area</vt:lpstr>
      <vt:lpstr>'North America'!Print_Area</vt:lpstr>
      <vt:lpstr>Notice!Print_Area</vt:lpstr>
      <vt:lpstr>Other!Print_Area</vt:lpstr>
      <vt:lpstr>'Principal RBWM'!Print_Area</vt:lpstr>
      <vt:lpstr>RBWM!Print_Area</vt:lpstr>
      <vt:lpstr>RoRWAs!Print_Area</vt:lpstr>
      <vt:lpstr>UK!Print_Area</vt:lpstr>
      <vt:lpstr>'US CML run-off portfolio (RBWM)'!Print_Area</vt:lpstr>
      <vt:lpstr>Asia!Print_Titles</vt:lpstr>
      <vt:lpstr>CMB!Print_Titles</vt:lpstr>
      <vt:lpstr>Europe!Print_Titles</vt:lpstr>
      <vt:lpstr>'GB&amp;M'!Print_Titles</vt:lpstr>
      <vt:lpstr>GPB!Print_Titles</vt:lpstr>
      <vt:lpstr>HK!Print_Titles</vt:lpstr>
      <vt:lpstr>'HSBC Group'!Print_Titles</vt:lpstr>
      <vt:lpstr>'Latin America'!Print_Titles</vt:lpstr>
      <vt:lpstr>'Middle East and North Africa'!Print_Titles</vt:lpstr>
      <vt:lpstr>'North America'!Print_Titles</vt:lpstr>
      <vt:lpstr>Other!Print_Titles</vt:lpstr>
      <vt:lpstr>'Principal RBWM'!Print_Titles</vt:lpstr>
      <vt:lpstr>RBWM!Print_Titles</vt:lpstr>
      <vt:lpstr>RoRWAs!Print_Titles</vt:lpstr>
      <vt:lpstr>RWAs!Print_Titles</vt:lpstr>
      <vt:lpstr>UK!Print_Titles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HSBC Holdings plc 3Q 2015 data pack (xls file)</dc:title>
  <dc:creator>HSBC Holdings plc</dc:creator>
  <cp:keywords>PUBLIC - HSBC Holdings plc 3Q 2015 data pack (xls file)</cp:keywords>
  <dc:description>PUBLIC</dc:description>
  <cp:lastModifiedBy>Kristine MATUSALEM</cp:lastModifiedBy>
  <dcterms:modified xsi:type="dcterms:W3CDTF">2015-11-01T14:23:21Z</dcterms:modified>
  <cp:category>3Q 2015 Earnings Release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0x01010040EAAA424EC04E4CA515235EE80A663B</vt:lpwstr>
  </property>
  <property fmtid="{D5CDD505-2E9C-101B-9397-08002B2CF9AE}" pid="3" name="Classification">
    <vt:lpwstr>PUBLIC</vt:lpwstr>
  </property>
  <property fmtid="{D5CDD505-2E9C-101B-9397-08002B2CF9AE}" pid="4" name="Source">
    <vt:lpwstr>Internal</vt:lpwstr>
  </property>
  <property fmtid="{D5CDD505-2E9C-101B-9397-08002B2CF9AE}" pid="5" name="Footers">
    <vt:lpwstr>Footers</vt:lpwstr>
  </property>
  <property fmtid="{D5CDD505-2E9C-101B-9397-08002B2CF9AE}" pid="6" name="DocClassification">
    <vt:lpwstr>CLAPUBLIC</vt:lpwstr>
  </property>
</Properties>
</file>