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0" yWindow="105" windowWidth="9555" windowHeight="8220" firstSheet="1" activeTab="1"/>
  </bookViews>
  <sheets>
    <sheet name="Notice" sheetId="1" r:id="rId1"/>
    <sheet name="Contents" sheetId="2" r:id="rId2"/>
    <sheet name="HSBC Group" sheetId="3" r:id="rId3"/>
    <sheet name="RBWM" sheetId="4" r:id="rId4"/>
    <sheet name="CMB" sheetId="5" r:id="rId5"/>
    <sheet name="GB&amp;M" sheetId="6" r:id="rId6"/>
    <sheet name="GPB" sheetId="7" r:id="rId7"/>
    <sheet name="Other" sheetId="8" r:id="rId8"/>
    <sheet name="Europe" sheetId="9" r:id="rId9"/>
    <sheet name="Asia" sheetId="10" r:id="rId10"/>
    <sheet name="MENA" sheetId="11" r:id="rId11"/>
    <sheet name="NAm" sheetId="12" r:id="rId12"/>
    <sheet name="LatAm" sheetId="13" r:id="rId13"/>
    <sheet name="HK" sheetId="14" r:id="rId14"/>
    <sheet name="UK" sheetId="15" r:id="rId15"/>
    <sheet name="US run-off" sheetId="16" r:id="rId16"/>
    <sheet name="Principal RBWM" sheetId="17" r:id="rId17"/>
    <sheet name="RWAs" sheetId="18" r:id="rId18"/>
    <sheet name="RoRWAs" sheetId="19" r:id="rId19"/>
    <sheet name="Sheet1" sheetId="20" r:id="rId20"/>
  </sheets>
  <definedNames>
    <definedName name="_xlnm.Print_Area" localSheetId="9">Asia!$A$1:$N$68</definedName>
    <definedName name="_xlnm.Print_Area" localSheetId="4">CMB!$A$1:$N$90</definedName>
    <definedName name="_xlnm.Print_Area" localSheetId="1">Contents!$A$1:$E$29</definedName>
    <definedName name="_xlnm.Print_Area" localSheetId="8">Europe!$A$1:$N$64</definedName>
    <definedName name="_xlnm.Print_Area" localSheetId="5">'GB&amp;M'!$A$1:$N$110</definedName>
    <definedName name="_xlnm.Print_Area" localSheetId="6">GPB!$A$1:$N$75</definedName>
    <definedName name="_xlnm.Print_Area" localSheetId="13">HK!$A$1:$N$70</definedName>
    <definedName name="_xlnm.Print_Area" localSheetId="2">'HSBC Group'!$A$1:$N$87</definedName>
    <definedName name="_xlnm.Print_Area" localSheetId="12">LatAm!$A$1:$N$71</definedName>
    <definedName name="_xlnm.Print_Area" localSheetId="10">MENA!$A$1:$N$71</definedName>
    <definedName name="_xlnm.Print_Area" localSheetId="11">NAm!$A$1:$N$68</definedName>
    <definedName name="_xlnm.Print_Area" localSheetId="0">Notice!$C$7:$C$18</definedName>
    <definedName name="_xlnm.Print_Area" localSheetId="7">Other!$A$1:$N$78</definedName>
    <definedName name="_xlnm.Print_Area" localSheetId="16">'Principal RBWM'!$A$1:$AQ$47</definedName>
    <definedName name="_xlnm.Print_Area" localSheetId="18">RoRWAs!$A$1:$N$31</definedName>
    <definedName name="_xlnm.Print_Area" localSheetId="17">RWAs!$A$1:$N$33</definedName>
    <definedName name="_xlnm.Print_Area" localSheetId="14">UK!$A$1:$N$71</definedName>
    <definedName name="_xlnm.Print_Area" localSheetId="15">'US run-off'!$A$1:$N$46</definedName>
    <definedName name="_xlnm.Print_Titles" localSheetId="9">Asia!$A:$A</definedName>
    <definedName name="_xlnm.Print_Titles" localSheetId="4">CMB!$A:$A</definedName>
    <definedName name="_xlnm.Print_Titles" localSheetId="8">Europe!$A:$A</definedName>
    <definedName name="_xlnm.Print_Titles" localSheetId="5">'GB&amp;M'!$A:$A</definedName>
    <definedName name="_xlnm.Print_Titles" localSheetId="6">GPB!$A:$A</definedName>
    <definedName name="_xlnm.Print_Titles" localSheetId="13">HK!$A:$A</definedName>
    <definedName name="_xlnm.Print_Titles" localSheetId="2">'HSBC Group'!$A:$A</definedName>
    <definedName name="_xlnm.Print_Titles" localSheetId="12">LatAm!$A:$A</definedName>
    <definedName name="_xlnm.Print_Titles" localSheetId="10">MENA!$A:$A</definedName>
    <definedName name="_xlnm.Print_Titles" localSheetId="11">NAm!$A:$A</definedName>
    <definedName name="_xlnm.Print_Titles" localSheetId="7">Other!$A:$A</definedName>
    <definedName name="_xlnm.Print_Titles" localSheetId="16">'Principal RBWM'!$A:$A</definedName>
    <definedName name="_xlnm.Print_Titles" localSheetId="3">RBWM!$A:$A</definedName>
    <definedName name="_xlnm.Print_Titles" localSheetId="18">RoRWAs!$A:$A</definedName>
    <definedName name="_xlnm.Print_Titles" localSheetId="17">RWAs!$A:$A</definedName>
    <definedName name="_xlnm.Print_Titles" localSheetId="14">UK!$A:$A</definedName>
    <definedName name="Z_62BB4474_6565_4839_B996_00B0572D481C_.wvu.PrintArea" localSheetId="9" hidden="1">Asia!$A$1:$N$69</definedName>
    <definedName name="Z_62BB4474_6565_4839_B996_00B0572D481C_.wvu.PrintArea" localSheetId="8" hidden="1">Europe!$A$1:$N$65</definedName>
    <definedName name="Z_62BB4474_6565_4839_B996_00B0572D481C_.wvu.PrintArea" localSheetId="13" hidden="1">HK!$A$1:$O$71</definedName>
    <definedName name="Z_62BB4474_6565_4839_B996_00B0572D481C_.wvu.PrintArea" localSheetId="2" hidden="1">'HSBC Group'!$A$1:$N$87</definedName>
    <definedName name="Z_62BB4474_6565_4839_B996_00B0572D481C_.wvu.PrintArea" localSheetId="0" hidden="1">Notice!$C$7:$C$18</definedName>
    <definedName name="Z_62BB4474_6565_4839_B996_00B0572D481C_.wvu.PrintArea" localSheetId="16" hidden="1">'Principal RBWM'!$A$1:$AQ$27</definedName>
    <definedName name="Z_62BB4474_6565_4839_B996_00B0572D481C_.wvu.PrintArea" localSheetId="14" hidden="1">UK!$A$1:$O$72</definedName>
    <definedName name="Z_62BB4474_6565_4839_B996_00B0572D481C_.wvu.PrintTitles" localSheetId="9" hidden="1">Asia!$A:$A</definedName>
    <definedName name="Z_62BB4474_6565_4839_B996_00B0572D481C_.wvu.PrintTitles" localSheetId="4" hidden="1">CMB!$A:$A</definedName>
    <definedName name="Z_62BB4474_6565_4839_B996_00B0572D481C_.wvu.PrintTitles" localSheetId="8" hidden="1">Europe!$A:$A</definedName>
    <definedName name="Z_62BB4474_6565_4839_B996_00B0572D481C_.wvu.PrintTitles" localSheetId="5" hidden="1">'GB&amp;M'!$A:$A</definedName>
    <definedName name="Z_62BB4474_6565_4839_B996_00B0572D481C_.wvu.PrintTitles" localSheetId="6" hidden="1">GPB!$A:$A</definedName>
    <definedName name="Z_62BB4474_6565_4839_B996_00B0572D481C_.wvu.PrintTitles" localSheetId="13" hidden="1">HK!$A:$A</definedName>
    <definedName name="Z_62BB4474_6565_4839_B996_00B0572D481C_.wvu.PrintTitles" localSheetId="2" hidden="1">'HSBC Group'!$A:$A</definedName>
    <definedName name="Z_62BB4474_6565_4839_B996_00B0572D481C_.wvu.PrintTitles" localSheetId="12" hidden="1">LatAm!$A:$A</definedName>
    <definedName name="Z_62BB4474_6565_4839_B996_00B0572D481C_.wvu.PrintTitles" localSheetId="10" hidden="1">MENA!$A:$A</definedName>
    <definedName name="Z_62BB4474_6565_4839_B996_00B0572D481C_.wvu.PrintTitles" localSheetId="11" hidden="1">NAm!$A:$A</definedName>
    <definedName name="Z_62BB4474_6565_4839_B996_00B0572D481C_.wvu.PrintTitles" localSheetId="7" hidden="1">Other!$A:$A</definedName>
    <definedName name="Z_62BB4474_6565_4839_B996_00B0572D481C_.wvu.PrintTitles" localSheetId="16" hidden="1">'Principal RBWM'!$A:$A</definedName>
    <definedName name="Z_62BB4474_6565_4839_B996_00B0572D481C_.wvu.PrintTitles" localSheetId="3" hidden="1">RBWM!$A:$A</definedName>
    <definedName name="Z_62BB4474_6565_4839_B996_00B0572D481C_.wvu.PrintTitles" localSheetId="18" hidden="1">RoRWAs!$A:$A</definedName>
    <definedName name="Z_62BB4474_6565_4839_B996_00B0572D481C_.wvu.PrintTitles" localSheetId="17" hidden="1">RWAs!$A:$A</definedName>
    <definedName name="Z_62BB4474_6565_4839_B996_00B0572D481C_.wvu.PrintTitles" localSheetId="14" hidden="1">UK!$A:$A</definedName>
    <definedName name="Z_63494AB2_E4F7_49AE_BCF8_5BAC74DABC17_.wvu.PrintTitles" localSheetId="9" hidden="1">Asia!$A:$A</definedName>
    <definedName name="Z_63494AB2_E4F7_49AE_BCF8_5BAC74DABC17_.wvu.PrintTitles" localSheetId="4" hidden="1">CMB!$A:$A</definedName>
    <definedName name="Z_63494AB2_E4F7_49AE_BCF8_5BAC74DABC17_.wvu.PrintTitles" localSheetId="8" hidden="1">Europe!$A:$A</definedName>
    <definedName name="Z_63494AB2_E4F7_49AE_BCF8_5BAC74DABC17_.wvu.PrintTitles" localSheetId="5" hidden="1">'GB&amp;M'!$A:$A</definedName>
    <definedName name="Z_63494AB2_E4F7_49AE_BCF8_5BAC74DABC17_.wvu.PrintTitles" localSheetId="6" hidden="1">GPB!$A:$A</definedName>
    <definedName name="Z_63494AB2_E4F7_49AE_BCF8_5BAC74DABC17_.wvu.PrintTitles" localSheetId="13" hidden="1">HK!$A:$A</definedName>
    <definedName name="Z_63494AB2_E4F7_49AE_BCF8_5BAC74DABC17_.wvu.PrintTitles" localSheetId="12" hidden="1">LatAm!$A:$A</definedName>
    <definedName name="Z_63494AB2_E4F7_49AE_BCF8_5BAC74DABC17_.wvu.PrintTitles" localSheetId="10" hidden="1">MENA!$A:$A</definedName>
    <definedName name="Z_63494AB2_E4F7_49AE_BCF8_5BAC74DABC17_.wvu.PrintTitles" localSheetId="11" hidden="1">NAm!$A:$A</definedName>
    <definedName name="Z_63494AB2_E4F7_49AE_BCF8_5BAC74DABC17_.wvu.PrintTitles" localSheetId="7" hidden="1">Other!$A:$A</definedName>
    <definedName name="Z_63494AB2_E4F7_49AE_BCF8_5BAC74DABC17_.wvu.PrintTitles" localSheetId="3" hidden="1">RBWM!$A:$A</definedName>
    <definedName name="Z_63494AB2_E4F7_49AE_BCF8_5BAC74DABC17_.wvu.PrintTitles" localSheetId="18" hidden="1">RoRWAs!$A:$A</definedName>
    <definedName name="Z_63494AB2_E4F7_49AE_BCF8_5BAC74DABC17_.wvu.PrintTitles" localSheetId="17" hidden="1">RWAs!$A:$A</definedName>
    <definedName name="Z_63494AB2_E4F7_49AE_BCF8_5BAC74DABC17_.wvu.PrintTitles" localSheetId="14" hidden="1">UK!$A:$A</definedName>
    <definedName name="Z_65D6365A_09F6_4C54_BF18_DD6F56EE25F0_.wvu.PrintArea" localSheetId="4" hidden="1">CMB!$A$1:$N$89</definedName>
    <definedName name="Z_65D6365A_09F6_4C54_BF18_DD6F56EE25F0_.wvu.PrintArea" localSheetId="13" hidden="1">HK!$A$1:$O$71</definedName>
    <definedName name="Z_65D6365A_09F6_4C54_BF18_DD6F56EE25F0_.wvu.PrintArea" localSheetId="2" hidden="1">'HSBC Group'!$A$1:$N$87</definedName>
    <definedName name="Z_65D6365A_09F6_4C54_BF18_DD6F56EE25F0_.wvu.PrintArea" localSheetId="0" hidden="1">Notice!$C$7:$C$18</definedName>
    <definedName name="Z_65D6365A_09F6_4C54_BF18_DD6F56EE25F0_.wvu.PrintArea" localSheetId="16" hidden="1">'Principal RBWM'!$A$1:$AQ$27</definedName>
    <definedName name="Z_65D6365A_09F6_4C54_BF18_DD6F56EE25F0_.wvu.PrintArea" localSheetId="14" hidden="1">UK!$A$1:$O$72</definedName>
    <definedName name="Z_65D6365A_09F6_4C54_BF18_DD6F56EE25F0_.wvu.PrintTitles" localSheetId="9" hidden="1">Asia!$A:$A</definedName>
    <definedName name="Z_65D6365A_09F6_4C54_BF18_DD6F56EE25F0_.wvu.PrintTitles" localSheetId="4" hidden="1">CMB!$A:$A</definedName>
    <definedName name="Z_65D6365A_09F6_4C54_BF18_DD6F56EE25F0_.wvu.PrintTitles" localSheetId="8" hidden="1">Europe!$A:$A</definedName>
    <definedName name="Z_65D6365A_09F6_4C54_BF18_DD6F56EE25F0_.wvu.PrintTitles" localSheetId="5" hidden="1">'GB&amp;M'!$A:$A</definedName>
    <definedName name="Z_65D6365A_09F6_4C54_BF18_DD6F56EE25F0_.wvu.PrintTitles" localSheetId="6" hidden="1">GPB!$A:$A</definedName>
    <definedName name="Z_65D6365A_09F6_4C54_BF18_DD6F56EE25F0_.wvu.PrintTitles" localSheetId="13" hidden="1">HK!$A:$A</definedName>
    <definedName name="Z_65D6365A_09F6_4C54_BF18_DD6F56EE25F0_.wvu.PrintTitles" localSheetId="2" hidden="1">'HSBC Group'!$A:$A</definedName>
    <definedName name="Z_65D6365A_09F6_4C54_BF18_DD6F56EE25F0_.wvu.PrintTitles" localSheetId="12" hidden="1">LatAm!$A:$A</definedName>
    <definedName name="Z_65D6365A_09F6_4C54_BF18_DD6F56EE25F0_.wvu.PrintTitles" localSheetId="10" hidden="1">MENA!$A:$A</definedName>
    <definedName name="Z_65D6365A_09F6_4C54_BF18_DD6F56EE25F0_.wvu.PrintTitles" localSheetId="11" hidden="1">NAm!$A:$A</definedName>
    <definedName name="Z_65D6365A_09F6_4C54_BF18_DD6F56EE25F0_.wvu.PrintTitles" localSheetId="7" hidden="1">Other!$A:$A</definedName>
    <definedName name="Z_65D6365A_09F6_4C54_BF18_DD6F56EE25F0_.wvu.PrintTitles" localSheetId="16" hidden="1">'Principal RBWM'!$A:$A</definedName>
    <definedName name="Z_65D6365A_09F6_4C54_BF18_DD6F56EE25F0_.wvu.PrintTitles" localSheetId="3" hidden="1">RBWM!$A:$A</definedName>
    <definedName name="Z_65D6365A_09F6_4C54_BF18_DD6F56EE25F0_.wvu.PrintTitles" localSheetId="18" hidden="1">RoRWAs!$A:$A</definedName>
    <definedName name="Z_65D6365A_09F6_4C54_BF18_DD6F56EE25F0_.wvu.PrintTitles" localSheetId="17" hidden="1">RWAs!$A:$A</definedName>
    <definedName name="Z_65D6365A_09F6_4C54_BF18_DD6F56EE25F0_.wvu.PrintTitles" localSheetId="14" hidden="1">UK!$A:$A</definedName>
    <definedName name="Z_6A6962C3_E482_4427_A8C8_08CAA95BA31A_.wvu.PrintArea" localSheetId="13" hidden="1">HK!$A$1:$O$71</definedName>
    <definedName name="Z_6A6962C3_E482_4427_A8C8_08CAA95BA31A_.wvu.PrintArea" localSheetId="2" hidden="1">'HSBC Group'!$A$1:$N$87</definedName>
    <definedName name="Z_6A6962C3_E482_4427_A8C8_08CAA95BA31A_.wvu.PrintArea" localSheetId="0" hidden="1">Notice!$C$7:$C$18</definedName>
    <definedName name="Z_6A6962C3_E482_4427_A8C8_08CAA95BA31A_.wvu.PrintArea" localSheetId="16" hidden="1">'Principal RBWM'!$A$1:$AQ$27</definedName>
    <definedName name="Z_6A6962C3_E482_4427_A8C8_08CAA95BA31A_.wvu.PrintArea" localSheetId="14" hidden="1">UK!$A$1:$O$72</definedName>
    <definedName name="Z_6A6962C3_E482_4427_A8C8_08CAA95BA31A_.wvu.PrintTitles" localSheetId="9" hidden="1">Asia!$A:$A</definedName>
    <definedName name="Z_6A6962C3_E482_4427_A8C8_08CAA95BA31A_.wvu.PrintTitles" localSheetId="4" hidden="1">CMB!$A:$A</definedName>
    <definedName name="Z_6A6962C3_E482_4427_A8C8_08CAA95BA31A_.wvu.PrintTitles" localSheetId="8" hidden="1">Europe!$A:$A</definedName>
    <definedName name="Z_6A6962C3_E482_4427_A8C8_08CAA95BA31A_.wvu.PrintTitles" localSheetId="5" hidden="1">'GB&amp;M'!$A:$A</definedName>
    <definedName name="Z_6A6962C3_E482_4427_A8C8_08CAA95BA31A_.wvu.PrintTitles" localSheetId="6" hidden="1">GPB!$A:$A</definedName>
    <definedName name="Z_6A6962C3_E482_4427_A8C8_08CAA95BA31A_.wvu.PrintTitles" localSheetId="13" hidden="1">HK!$A:$A</definedName>
    <definedName name="Z_6A6962C3_E482_4427_A8C8_08CAA95BA31A_.wvu.PrintTitles" localSheetId="2" hidden="1">'HSBC Group'!$A:$A</definedName>
    <definedName name="Z_6A6962C3_E482_4427_A8C8_08CAA95BA31A_.wvu.PrintTitles" localSheetId="12" hidden="1">LatAm!$A:$A</definedName>
    <definedName name="Z_6A6962C3_E482_4427_A8C8_08CAA95BA31A_.wvu.PrintTitles" localSheetId="10" hidden="1">MENA!$A:$A</definedName>
    <definedName name="Z_6A6962C3_E482_4427_A8C8_08CAA95BA31A_.wvu.PrintTitles" localSheetId="11" hidden="1">NAm!$A:$A</definedName>
    <definedName name="Z_6A6962C3_E482_4427_A8C8_08CAA95BA31A_.wvu.PrintTitles" localSheetId="7" hidden="1">Other!$A:$A</definedName>
    <definedName name="Z_6A6962C3_E482_4427_A8C8_08CAA95BA31A_.wvu.PrintTitles" localSheetId="16" hidden="1">'Principal RBWM'!$A:$A</definedName>
    <definedName name="Z_6A6962C3_E482_4427_A8C8_08CAA95BA31A_.wvu.PrintTitles" localSheetId="3" hidden="1">RBWM!$A:$A</definedName>
    <definedName name="Z_6A6962C3_E482_4427_A8C8_08CAA95BA31A_.wvu.PrintTitles" localSheetId="18" hidden="1">RoRWAs!$A:$A</definedName>
    <definedName name="Z_6A6962C3_E482_4427_A8C8_08CAA95BA31A_.wvu.PrintTitles" localSheetId="17" hidden="1">RWAs!$A:$A</definedName>
    <definedName name="Z_6A6962C3_E482_4427_A8C8_08CAA95BA31A_.wvu.PrintTitles" localSheetId="14" hidden="1">UK!$A:$A</definedName>
    <definedName name="Z_7D38380E_1C45_414D_9448_E7733E7457CC_.wvu.PrintArea" localSheetId="9" hidden="1">Asia!$A$1:$N$69</definedName>
    <definedName name="Z_7D38380E_1C45_414D_9448_E7733E7457CC_.wvu.PrintArea" localSheetId="8" hidden="1">Europe!$A$1:$N$65</definedName>
    <definedName name="Z_7D38380E_1C45_414D_9448_E7733E7457CC_.wvu.PrintArea" localSheetId="13" hidden="1">HK!$A$1:$O$71</definedName>
    <definedName name="Z_7D38380E_1C45_414D_9448_E7733E7457CC_.wvu.PrintArea" localSheetId="2" hidden="1">'HSBC Group'!$A$1:$N$87</definedName>
    <definedName name="Z_7D38380E_1C45_414D_9448_E7733E7457CC_.wvu.PrintArea" localSheetId="0" hidden="1">Notice!$C$7:$C$18</definedName>
    <definedName name="Z_7D38380E_1C45_414D_9448_E7733E7457CC_.wvu.PrintArea" localSheetId="16" hidden="1">'Principal RBWM'!$A$1:$AQ$27</definedName>
    <definedName name="Z_7D38380E_1C45_414D_9448_E7733E7457CC_.wvu.PrintArea" localSheetId="14" hidden="1">UK!$A$1:$O$72</definedName>
    <definedName name="Z_7D38380E_1C45_414D_9448_E7733E7457CC_.wvu.PrintTitles" localSheetId="9" hidden="1">Asia!$A:$A</definedName>
    <definedName name="Z_7D38380E_1C45_414D_9448_E7733E7457CC_.wvu.PrintTitles" localSheetId="4" hidden="1">CMB!$A:$A</definedName>
    <definedName name="Z_7D38380E_1C45_414D_9448_E7733E7457CC_.wvu.PrintTitles" localSheetId="8" hidden="1">Europe!$A:$A</definedName>
    <definedName name="Z_7D38380E_1C45_414D_9448_E7733E7457CC_.wvu.PrintTitles" localSheetId="5" hidden="1">'GB&amp;M'!$A:$A</definedName>
    <definedName name="Z_7D38380E_1C45_414D_9448_E7733E7457CC_.wvu.PrintTitles" localSheetId="6" hidden="1">GPB!$A:$A</definedName>
    <definedName name="Z_7D38380E_1C45_414D_9448_E7733E7457CC_.wvu.PrintTitles" localSheetId="13" hidden="1">HK!$A:$A</definedName>
    <definedName name="Z_7D38380E_1C45_414D_9448_E7733E7457CC_.wvu.PrintTitles" localSheetId="2" hidden="1">'HSBC Group'!$A:$A</definedName>
    <definedName name="Z_7D38380E_1C45_414D_9448_E7733E7457CC_.wvu.PrintTitles" localSheetId="12" hidden="1">LatAm!$A:$A</definedName>
    <definedName name="Z_7D38380E_1C45_414D_9448_E7733E7457CC_.wvu.PrintTitles" localSheetId="10" hidden="1">MENA!$A:$A</definedName>
    <definedName name="Z_7D38380E_1C45_414D_9448_E7733E7457CC_.wvu.PrintTitles" localSheetId="11" hidden="1">NAm!$A:$A</definedName>
    <definedName name="Z_7D38380E_1C45_414D_9448_E7733E7457CC_.wvu.PrintTitles" localSheetId="7" hidden="1">Other!$A:$A</definedName>
    <definedName name="Z_7D38380E_1C45_414D_9448_E7733E7457CC_.wvu.PrintTitles" localSheetId="16" hidden="1">'Principal RBWM'!$A:$A</definedName>
    <definedName name="Z_7D38380E_1C45_414D_9448_E7733E7457CC_.wvu.PrintTitles" localSheetId="3" hidden="1">RBWM!$A:$A</definedName>
    <definedName name="Z_7D38380E_1C45_414D_9448_E7733E7457CC_.wvu.PrintTitles" localSheetId="18" hidden="1">RoRWAs!$A:$A</definedName>
    <definedName name="Z_7D38380E_1C45_414D_9448_E7733E7457CC_.wvu.PrintTitles" localSheetId="17" hidden="1">RWAs!$A:$A</definedName>
    <definedName name="Z_7D38380E_1C45_414D_9448_E7733E7457CC_.wvu.PrintTitles" localSheetId="14" hidden="1">UK!$A:$A</definedName>
    <definedName name="Z_DD55E124_48E0_4190_9E06_2A6BC9CA3509_.wvu.PrintTitles" localSheetId="9" hidden="1">Asia!$A:$A</definedName>
    <definedName name="Z_DD55E124_48E0_4190_9E06_2A6BC9CA3509_.wvu.PrintTitles" localSheetId="4" hidden="1">CMB!$A:$A</definedName>
    <definedName name="Z_DD55E124_48E0_4190_9E06_2A6BC9CA3509_.wvu.PrintTitles" localSheetId="8" hidden="1">Europe!$A:$A</definedName>
    <definedName name="Z_DD55E124_48E0_4190_9E06_2A6BC9CA3509_.wvu.PrintTitles" localSheetId="5" hidden="1">'GB&amp;M'!$A:$A</definedName>
    <definedName name="Z_DD55E124_48E0_4190_9E06_2A6BC9CA3509_.wvu.PrintTitles" localSheetId="6" hidden="1">GPB!$A:$A</definedName>
    <definedName name="Z_DD55E124_48E0_4190_9E06_2A6BC9CA3509_.wvu.PrintTitles" localSheetId="13" hidden="1">HK!$A:$A</definedName>
    <definedName name="Z_DD55E124_48E0_4190_9E06_2A6BC9CA3509_.wvu.PrintTitles" localSheetId="12" hidden="1">LatAm!$A:$A</definedName>
    <definedName name="Z_DD55E124_48E0_4190_9E06_2A6BC9CA3509_.wvu.PrintTitles" localSheetId="10" hidden="1">MENA!$A:$A</definedName>
    <definedName name="Z_DD55E124_48E0_4190_9E06_2A6BC9CA3509_.wvu.PrintTitles" localSheetId="11" hidden="1">NAm!$A:$A</definedName>
    <definedName name="Z_DD55E124_48E0_4190_9E06_2A6BC9CA3509_.wvu.PrintTitles" localSheetId="7" hidden="1">Other!$A:$A</definedName>
    <definedName name="Z_DD55E124_48E0_4190_9E06_2A6BC9CA3509_.wvu.PrintTitles" localSheetId="3" hidden="1">RBWM!$A:$A</definedName>
    <definedName name="Z_DD55E124_48E0_4190_9E06_2A6BC9CA3509_.wvu.PrintTitles" localSheetId="18" hidden="1">RoRWAs!$A:$A</definedName>
    <definedName name="Z_DD55E124_48E0_4190_9E06_2A6BC9CA3509_.wvu.PrintTitles" localSheetId="17" hidden="1">RWAs!$A:$A</definedName>
    <definedName name="Z_DD55E124_48E0_4190_9E06_2A6BC9CA3509_.wvu.PrintTitles" localSheetId="14" hidden="1">UK!$A:$A</definedName>
  </definedNames>
  <calcPr calcId="145621"/>
  <customWorkbookViews>
    <customWorkbookView name="Themos K - Personal View" guid="{6A6962C3-E482-4427-A8C8-08CAA95BA31A}" mergeInterval="0" personalView="1" maximized="1" windowWidth="1680" windowHeight="785" activeSheetId="9"/>
    <customWorkbookView name="Mark Roscoe - Personal View" guid="{65D6365A-09F6-4C54-BF18-DD6F56EE25F0}" mergeInterval="0" personalView="1" maximized="1" windowWidth="1680" windowHeight="825" tabRatio="710" activeSheetId="10" showComments="commIndAndComment"/>
    <customWorkbookView name="HBEU\43574448 - Personal View" guid="{63494AB2-E4F7-49AE-BCF8-5BAC74DABC17}" mergeInterval="0" personalView="1" maximized="1" windowWidth="1680" windowHeight="765" tabRatio="710" activeSheetId="4"/>
    <customWorkbookView name="Vipul1 GOEL - Personal View" guid="{DD55E124-48E0-4190-9E06-2A6BC9CA3509}" mergeInterval="0" personalView="1" maximized="1" windowWidth="1680" windowHeight="873" tabRatio="710" activeSheetId="9"/>
    <customWorkbookView name="Dylan Farrow - Personal View" guid="{62BB4474-6565-4839-B996-00B0572D481C}" mergeInterval="0" personalView="1" maximized="1" windowWidth="1680" windowHeight="791" tabRatio="785" activeSheetId="3"/>
    <customWorkbookView name="Caroline McDonagh - Personal View" guid="{7D38380E-1C45-414D-9448-E7733E7457CC}" mergeInterval="0" personalView="1" maximized="1" windowWidth="1280" windowHeight="555" tabRatio="785" activeSheetId="9"/>
  </customWorkbookViews>
</workbook>
</file>

<file path=xl/calcChain.xml><?xml version="1.0" encoding="utf-8"?>
<calcChain xmlns="http://schemas.openxmlformats.org/spreadsheetml/2006/main">
  <c r="AA9" i="17" l="1"/>
  <c r="AA8" i="17"/>
  <c r="E10" i="17" l="1"/>
  <c r="E9" i="17"/>
  <c r="E8" i="17"/>
  <c r="N57" i="15" l="1"/>
  <c r="N46" i="15"/>
  <c r="L46" i="15"/>
  <c r="J46" i="15"/>
  <c r="H46" i="15"/>
  <c r="F46" i="15"/>
  <c r="D46" i="15"/>
  <c r="B46" i="15"/>
  <c r="D16" i="18" l="1"/>
  <c r="F45" i="8"/>
  <c r="H45" i="8"/>
  <c r="J45" i="8"/>
  <c r="L45" i="8"/>
  <c r="N45" i="8"/>
  <c r="N53" i="5"/>
  <c r="L53" i="5"/>
  <c r="J53" i="5"/>
  <c r="H53" i="5"/>
  <c r="F53" i="5"/>
  <c r="N54" i="4"/>
  <c r="L54" i="4"/>
  <c r="J54" i="4"/>
  <c r="H54" i="4"/>
  <c r="F54" i="4"/>
  <c r="D45" i="6"/>
  <c r="D45" i="8"/>
  <c r="D53" i="7"/>
  <c r="D55" i="6"/>
  <c r="F17" i="4"/>
  <c r="F21" i="4" s="1"/>
  <c r="F45" i="4"/>
  <c r="F16" i="18"/>
  <c r="N16" i="18"/>
  <c r="L16" i="18"/>
  <c r="J16" i="18"/>
  <c r="H16" i="18"/>
  <c r="AQ24" i="17"/>
  <c r="AK24" i="17"/>
  <c r="AE24" i="17"/>
  <c r="Y24" i="17"/>
  <c r="S24" i="17"/>
  <c r="AQ22" i="17"/>
  <c r="AK22" i="17"/>
  <c r="AE22" i="17"/>
  <c r="Y22" i="17"/>
  <c r="S22" i="17"/>
  <c r="AQ20" i="17"/>
  <c r="AK20" i="17"/>
  <c r="AE20" i="17"/>
  <c r="Y20" i="17"/>
  <c r="S20" i="17"/>
  <c r="AQ18" i="17"/>
  <c r="AK18" i="17"/>
  <c r="AE18" i="17"/>
  <c r="Y18" i="17"/>
  <c r="S18" i="17"/>
  <c r="AQ16" i="17"/>
  <c r="AK16" i="17"/>
  <c r="AE16" i="17"/>
  <c r="Y16" i="17"/>
  <c r="S16" i="17"/>
  <c r="AQ14" i="17"/>
  <c r="AK14" i="17"/>
  <c r="AE14" i="17"/>
  <c r="Y14" i="17"/>
  <c r="S14" i="17"/>
  <c r="AQ12" i="17"/>
  <c r="AK12" i="17"/>
  <c r="AE12" i="17"/>
  <c r="Y12" i="17"/>
  <c r="S12" i="17"/>
  <c r="AQ10" i="17"/>
  <c r="AK10" i="17"/>
  <c r="AE10" i="17"/>
  <c r="Y10" i="17"/>
  <c r="S10" i="17"/>
  <c r="AQ9" i="17"/>
  <c r="AK9" i="17"/>
  <c r="AE9" i="17"/>
  <c r="Y9" i="17"/>
  <c r="S9" i="17"/>
  <c r="AQ8" i="17"/>
  <c r="AK8" i="17"/>
  <c r="AE8" i="17"/>
  <c r="Y8" i="17"/>
  <c r="S8" i="17"/>
  <c r="L13" i="6"/>
  <c r="L17" i="6" s="1"/>
  <c r="L21" i="6" s="1"/>
  <c r="L25" i="6" s="1"/>
  <c r="H13" i="6"/>
  <c r="H17" i="6" s="1"/>
  <c r="H21" i="6" s="1"/>
  <c r="H25" i="6" s="1"/>
  <c r="L13" i="7"/>
  <c r="L17" i="7" s="1"/>
  <c r="L21" i="7" s="1"/>
  <c r="L25" i="7" s="1"/>
  <c r="J13" i="7"/>
  <c r="J17" i="7" s="1"/>
  <c r="J21" i="7" s="1"/>
  <c r="J25" i="7" s="1"/>
  <c r="H13" i="7"/>
  <c r="H17" i="7" s="1"/>
  <c r="H21" i="7" s="1"/>
  <c r="H25" i="7" s="1"/>
  <c r="F53" i="8"/>
  <c r="N53" i="8"/>
  <c r="H53" i="8"/>
  <c r="J53" i="8"/>
  <c r="L53" i="8"/>
  <c r="L53" i="7"/>
  <c r="L55" i="6"/>
  <c r="H45" i="6"/>
  <c r="H53" i="7"/>
  <c r="L45" i="6"/>
  <c r="H55" i="6"/>
  <c r="F45" i="7"/>
  <c r="N45" i="7"/>
  <c r="F45" i="6"/>
  <c r="N45" i="6"/>
  <c r="J55" i="6"/>
  <c r="J45" i="6"/>
  <c r="F55" i="6"/>
  <c r="N55" i="6"/>
  <c r="F53" i="7"/>
  <c r="N53" i="7"/>
  <c r="J53" i="7"/>
  <c r="H45" i="7"/>
  <c r="J45" i="7"/>
  <c r="L45" i="7"/>
  <c r="N45" i="4"/>
  <c r="J45" i="4"/>
  <c r="L45" i="4"/>
  <c r="H45" i="4"/>
  <c r="F63" i="5"/>
  <c r="F66" i="6"/>
  <c r="F84" i="6" s="1"/>
  <c r="F12" i="16"/>
  <c r="F16" i="16"/>
  <c r="F20" i="16"/>
  <c r="N68" i="8"/>
  <c r="L68" i="8"/>
  <c r="J68" i="8"/>
  <c r="N65" i="7"/>
  <c r="L65" i="7"/>
  <c r="J65" i="7"/>
  <c r="H65" i="7"/>
  <c r="N100" i="6"/>
  <c r="L100" i="6"/>
  <c r="J100" i="6"/>
  <c r="H100" i="6"/>
  <c r="N80" i="5"/>
  <c r="L80" i="5"/>
  <c r="J80" i="5"/>
  <c r="H80" i="5"/>
  <c r="N67" i="4"/>
  <c r="L67" i="4"/>
  <c r="J67" i="4"/>
  <c r="H67" i="4"/>
  <c r="N27" i="18"/>
  <c r="L27" i="18"/>
  <c r="J27" i="18"/>
  <c r="H27" i="18"/>
  <c r="J17" i="8"/>
  <c r="J21" i="8" s="1"/>
  <c r="J25" i="8" s="1"/>
  <c r="F17" i="8"/>
  <c r="F21" i="8" s="1"/>
  <c r="F25" i="8" s="1"/>
  <c r="F17" i="7"/>
  <c r="F21" i="7" s="1"/>
  <c r="F25" i="7" s="1"/>
  <c r="F17" i="6"/>
  <c r="F21" i="6" s="1"/>
  <c r="F25" i="6" s="1"/>
  <c r="F17" i="5"/>
  <c r="F21" i="5" s="1"/>
  <c r="F25" i="5" s="1"/>
  <c r="N17" i="5"/>
  <c r="N21" i="5" s="1"/>
  <c r="N25" i="5" s="1"/>
  <c r="N17" i="4"/>
  <c r="N21" i="4" s="1"/>
  <c r="N25" i="4" s="1"/>
  <c r="N66" i="6"/>
  <c r="N84" i="6" s="1"/>
  <c r="L66" i="6"/>
  <c r="L84" i="6" s="1"/>
  <c r="J66" i="6"/>
  <c r="J84" i="6" s="1"/>
  <c r="H66" i="6"/>
  <c r="H84" i="6" s="1"/>
  <c r="N63" i="5"/>
  <c r="L63" i="5"/>
  <c r="J63" i="5"/>
  <c r="H63" i="5"/>
  <c r="N12" i="16"/>
  <c r="N16" i="16"/>
  <c r="N20" i="16"/>
  <c r="L12" i="16"/>
  <c r="L16" i="16"/>
  <c r="L20" i="16"/>
  <c r="J12" i="16"/>
  <c r="J16" i="16"/>
  <c r="J20" i="16"/>
  <c r="H12" i="16"/>
  <c r="H16" i="16"/>
  <c r="H20" i="16"/>
  <c r="L17" i="8"/>
  <c r="L21" i="8" s="1"/>
  <c r="L25" i="8" s="1"/>
  <c r="H21" i="8"/>
  <c r="N17" i="6"/>
  <c r="N21" i="6" s="1"/>
  <c r="N25" i="6" s="1"/>
  <c r="J17" i="6"/>
  <c r="J21" i="6" s="1"/>
  <c r="J25" i="6" s="1"/>
  <c r="L17" i="5"/>
  <c r="L21" i="5"/>
  <c r="L25" i="5" s="1"/>
  <c r="J17" i="5"/>
  <c r="J21" i="5"/>
  <c r="J25" i="5"/>
  <c r="H17" i="5"/>
  <c r="H21" i="5" s="1"/>
  <c r="H25" i="5" s="1"/>
  <c r="L17" i="4"/>
  <c r="L21" i="4" s="1"/>
  <c r="L25" i="4" s="1"/>
  <c r="J17" i="4"/>
  <c r="J21" i="4" s="1"/>
  <c r="J25" i="4" s="1"/>
  <c r="H17" i="4"/>
  <c r="H21" i="4" s="1"/>
  <c r="H25" i="4" s="1"/>
  <c r="H25" i="8"/>
  <c r="N17" i="7"/>
  <c r="N21" i="7" s="1"/>
  <c r="N25" i="7" s="1"/>
  <c r="N17" i="8"/>
  <c r="N21" i="8"/>
  <c r="N25" i="8"/>
  <c r="D45" i="4"/>
  <c r="F25" i="4" l="1"/>
</calcChain>
</file>

<file path=xl/sharedStrings.xml><?xml version="1.0" encoding="utf-8"?>
<sst xmlns="http://schemas.openxmlformats.org/spreadsheetml/2006/main" count="1418" uniqueCount="207">
  <si>
    <t>Quarter ended</t>
  </si>
  <si>
    <t>US$m</t>
  </si>
  <si>
    <t xml:space="preserve">Net interest income  </t>
  </si>
  <si>
    <t xml:space="preserve">Total operating expenses  </t>
  </si>
  <si>
    <t>Other income</t>
  </si>
  <si>
    <t>31 Mar</t>
  </si>
  <si>
    <t>31 Dec</t>
  </si>
  <si>
    <t>30 Sep</t>
  </si>
  <si>
    <t>30 Jun</t>
  </si>
  <si>
    <t>Net operating income before loan impairment charges 
   and other credit risk provisions</t>
  </si>
  <si>
    <t>Revenue</t>
  </si>
  <si>
    <t>Operating expenses</t>
  </si>
  <si>
    <t>Retail</t>
  </si>
  <si>
    <t>Banking</t>
  </si>
  <si>
    <t>and Wealth</t>
  </si>
  <si>
    <t>Management</t>
  </si>
  <si>
    <t>Commercial</t>
  </si>
  <si>
    <t>Global</t>
  </si>
  <si>
    <t>and</t>
  </si>
  <si>
    <t>Markets</t>
  </si>
  <si>
    <t>Other</t>
  </si>
  <si>
    <t>Inter-</t>
  </si>
  <si>
    <t>segment</t>
  </si>
  <si>
    <t>elimination</t>
  </si>
  <si>
    <t>Total</t>
  </si>
  <si>
    <t>Management view of revenue</t>
  </si>
  <si>
    <t>Global Trade and Receivables Finance</t>
  </si>
  <si>
    <t>Credit and lending</t>
  </si>
  <si>
    <t xml:space="preserve">   Credit</t>
  </si>
  <si>
    <t xml:space="preserve">   Rates</t>
  </si>
  <si>
    <t xml:space="preserve">   Foreign Exchange</t>
  </si>
  <si>
    <t xml:space="preserve">   Equities</t>
  </si>
  <si>
    <t>Capital Financing</t>
  </si>
  <si>
    <t>Payments and Cash Management</t>
  </si>
  <si>
    <t>Securities Services</t>
  </si>
  <si>
    <t>Balance Sheet Management</t>
  </si>
  <si>
    <t>Principal Investments</t>
  </si>
  <si>
    <t>Debit valuation adjustment</t>
  </si>
  <si>
    <t>Operating profit/(loss)</t>
  </si>
  <si>
    <t>US run-off portfolios</t>
  </si>
  <si>
    <t>Loan portfolio information</t>
  </si>
  <si>
    <t>Loans and advances to customers (gross)</t>
  </si>
  <si>
    <t>Loans and advances to customers - held for sale</t>
  </si>
  <si>
    <t>Impairment allowances</t>
  </si>
  <si>
    <t>Impairment allowances - assets held for sale</t>
  </si>
  <si>
    <t>2+ delinquency</t>
  </si>
  <si>
    <t>Write-offs (net)</t>
  </si>
  <si>
    <t>%</t>
  </si>
  <si>
    <t xml:space="preserve">   Impairment allowances</t>
  </si>
  <si>
    <t xml:space="preserve">   Loan impairment charges</t>
  </si>
  <si>
    <t xml:space="preserve">   2+ delinquency</t>
  </si>
  <si>
    <t xml:space="preserve">   Write-offs</t>
  </si>
  <si>
    <t>Retail Banking and Wealth Management</t>
  </si>
  <si>
    <t>Commercial Banking</t>
  </si>
  <si>
    <t>Global Banking and Markets</t>
  </si>
  <si>
    <t>Global Private Banking</t>
  </si>
  <si>
    <t>Europe</t>
  </si>
  <si>
    <t>Middle East and North Africa</t>
  </si>
  <si>
    <t>North America</t>
  </si>
  <si>
    <t>Latin America</t>
  </si>
  <si>
    <t>Asia</t>
  </si>
  <si>
    <t>Balance sheet data</t>
  </si>
  <si>
    <t>Loans and advances to customers (net)</t>
  </si>
  <si>
    <t>Note:  Risk-weighted asset data by geographical region is provided in a separate tab at the end of this document.</t>
  </si>
  <si>
    <t>Private</t>
  </si>
  <si>
    <t>Own credit spread</t>
  </si>
  <si>
    <t>Trading contributions of disposals and dilutions</t>
  </si>
  <si>
    <t>UK bank levy</t>
  </si>
  <si>
    <t>US customer remediation provision relating to CRS</t>
  </si>
  <si>
    <t>Significant items</t>
  </si>
  <si>
    <t>31 March 2014</t>
  </si>
  <si>
    <t>31 December 2013</t>
  </si>
  <si>
    <t>30 September 2013</t>
  </si>
  <si>
    <t>30 June 2013</t>
  </si>
  <si>
    <t>31 March 2013</t>
  </si>
  <si>
    <t>US run-off</t>
  </si>
  <si>
    <t>Principal</t>
  </si>
  <si>
    <t>RBWM</t>
  </si>
  <si>
    <t>portfolio</t>
  </si>
  <si>
    <t xml:space="preserve">Net operating income  </t>
  </si>
  <si>
    <t>HSBC</t>
  </si>
  <si>
    <t>At</t>
  </si>
  <si>
    <t>savings deposits</t>
  </si>
  <si>
    <t>US$bn</t>
  </si>
  <si>
    <t>Gain/(loss) on disposal or dilution</t>
  </si>
  <si>
    <t>Principal RBWM</t>
  </si>
  <si>
    <t>HSBC HOLDINGS PLC</t>
  </si>
  <si>
    <t>Net interest income/(expense)</t>
  </si>
  <si>
    <t>Net fee income/(expense)</t>
  </si>
  <si>
    <t>Net trading income/(expense)</t>
  </si>
  <si>
    <t>Other income/(expense)</t>
  </si>
  <si>
    <t>Net operating income/(expense) before loan impairment charges 
   and other credit risk provisions</t>
  </si>
  <si>
    <t xml:space="preserve">Loan impairment (charges)/recoveries and other credit risk provisions  </t>
  </si>
  <si>
    <t>Net operating income/(expenses)</t>
  </si>
  <si>
    <t xml:space="preserve">Share of profit/(loss) in associates and joint ventures  </t>
  </si>
  <si>
    <t xml:space="preserve">Profit/(loss) before tax  </t>
  </si>
  <si>
    <t>Net operating income/(expense)</t>
  </si>
  <si>
    <t>HSBC Holdings plc</t>
  </si>
  <si>
    <t>Customer accounts</t>
  </si>
  <si>
    <t>30 June 2014</t>
  </si>
  <si>
    <t>Hong Kong</t>
  </si>
  <si>
    <t>UK</t>
  </si>
  <si>
    <t>2014</t>
  </si>
  <si>
    <t>2013</t>
  </si>
  <si>
    <t>HSBC Group</t>
  </si>
  <si>
    <t>Data Pack</t>
  </si>
  <si>
    <t>Geographical regions</t>
  </si>
  <si>
    <t>Global businesses</t>
  </si>
  <si>
    <t>Further analysis</t>
  </si>
  <si>
    <t>RoRWAs by global business</t>
  </si>
  <si>
    <t>RoRWAs by geographical regions</t>
  </si>
  <si>
    <t>RBWM 1</t>
  </si>
  <si>
    <t>CMB 1</t>
  </si>
  <si>
    <t>GB&amp;M 1</t>
  </si>
  <si>
    <t>GPB 1</t>
  </si>
  <si>
    <t>Other 1</t>
  </si>
  <si>
    <t>US run-off 1</t>
  </si>
  <si>
    <t>Principal RBWM 1</t>
  </si>
  <si>
    <t>RWAs 1</t>
  </si>
  <si>
    <t>RoRWAs 1</t>
  </si>
  <si>
    <t>HSBC Group 1</t>
  </si>
  <si>
    <t>Page</t>
  </si>
  <si>
    <t>Debit valuation adjustment on derivative contracts</t>
  </si>
  <si>
    <t>Fair value movement on non-qualifying hedges</t>
  </si>
  <si>
    <t>Loss on sale of an HFC Bank UK secured loan portfolio</t>
  </si>
  <si>
    <t>Loss on early termination of cash flow hedges in the US run-off portfolio</t>
  </si>
  <si>
    <t>Gain/(loss) on sale of several tranches of real estate secured accounts in the US</t>
  </si>
  <si>
    <t>Write-off of allocated goodwill relating to GPB Monaco business</t>
  </si>
  <si>
    <t>FX gains relating to the sterling debt issued by HSBC Holdings</t>
  </si>
  <si>
    <t>Net gain on completion of Ping An disposal</t>
  </si>
  <si>
    <t>UK customer redress programmes</t>
  </si>
  <si>
    <t>Restructuring and other related costs</t>
  </si>
  <si>
    <t>Accounting gain arising from change in basis of delivering ill-health benefits in the UK</t>
  </si>
  <si>
    <t>Madoff-related litigation costs</t>
  </si>
  <si>
    <t>Regulatory investigation provisions in GPB</t>
  </si>
  <si>
    <t>Gain on sale of shareholding in Bank of Shanghai</t>
  </si>
  <si>
    <t>Write-off of allocated goodwill relating to the GPB Monaco business</t>
  </si>
  <si>
    <t>–</t>
  </si>
  <si>
    <t>Gain on sale of several tranches of real estate secured accounts</t>
  </si>
  <si>
    <t>Europe 1</t>
  </si>
  <si>
    <t>Asia 1</t>
  </si>
  <si>
    <t>NAm 1</t>
  </si>
  <si>
    <t>LatAm 1</t>
  </si>
  <si>
    <t>Net operating income before loan impairment charges  and other credit risk provisions</t>
  </si>
  <si>
    <t>Risk-weighted assets ("RWAs")</t>
  </si>
  <si>
    <t>Return on risk-weighted assets ("RoRWAs")</t>
  </si>
  <si>
    <t>RWA</t>
  </si>
  <si>
    <t>RoRWA's</t>
  </si>
  <si>
    <t>3Q 2014</t>
  </si>
  <si>
    <t>Quarter ended 30 September 2014</t>
  </si>
  <si>
    <t>At 30 September 2014</t>
  </si>
  <si>
    <t>30 September 2014</t>
  </si>
  <si>
    <t>up to and including 31 December 2013 and on a CRD IV basis at 31 March, 30 June and 30 September 2014.</t>
  </si>
  <si>
    <t>HK 1</t>
  </si>
  <si>
    <t>UK 1</t>
  </si>
  <si>
    <r>
      <t xml:space="preserve">The financial information on which this supplement is based is unaudited and has been prepared in accordance with HSBC’s significant accounting policies as described in the </t>
    </r>
    <r>
      <rPr>
        <i/>
        <sz val="11"/>
        <color rgb="FF000000"/>
        <rFont val="Calibri"/>
        <family val="2"/>
        <scheme val="minor"/>
      </rPr>
      <t>Annual Report and Accounts 2013</t>
    </r>
    <r>
      <rPr>
        <sz val="11"/>
        <color rgb="FF000000"/>
        <rFont val="Calibri"/>
        <family val="2"/>
        <scheme val="minor"/>
      </rPr>
      <t xml:space="preserve">. The financial information does not constitute interim financial statements prepared in accordance with IAS 34 ‘Interim Financial Reporting’, is not complete and should be read in conjunction with the </t>
    </r>
    <r>
      <rPr>
        <i/>
        <sz val="11"/>
        <color rgb="FF000000"/>
        <rFont val="Calibri"/>
        <family val="2"/>
        <scheme val="minor"/>
      </rPr>
      <t>Annual Report and Accounts 2013</t>
    </r>
    <r>
      <rPr>
        <sz val="11"/>
        <color rgb="FF000000"/>
        <rFont val="Calibri"/>
        <family val="2"/>
        <scheme val="minor"/>
      </rPr>
      <t xml:space="preserve">, the </t>
    </r>
    <r>
      <rPr>
        <i/>
        <sz val="11"/>
        <color rgb="FF000000"/>
        <rFont val="Calibri"/>
        <family val="2"/>
        <scheme val="minor"/>
      </rPr>
      <t>Interim Report 2014</t>
    </r>
    <r>
      <rPr>
        <sz val="11"/>
        <color rgb="FF000000"/>
        <rFont val="Calibri"/>
        <family val="2"/>
        <scheme val="minor"/>
      </rPr>
      <t xml:space="preserve"> and other reports and financial information published by HSBC.</t>
    </r>
  </si>
  <si>
    <r>
      <t>Global Trade and Receivables Finance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</si>
  <si>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Payments and Cash Management</t>
    </r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, current accounts and </t>
    </r>
  </si>
  <si>
    <r>
      <t>Net operating income</t>
    </r>
    <r>
      <rPr>
        <vertAlign val="superscript"/>
        <sz val="9"/>
        <color theme="1"/>
        <rFont val="Calibri"/>
        <family val="2"/>
        <scheme val="minor"/>
      </rPr>
      <t>2</t>
    </r>
  </si>
  <si>
    <r>
      <t xml:space="preserve">1  </t>
    </r>
    <r>
      <rPr>
        <i/>
        <sz val="9"/>
        <color theme="1"/>
        <rFont val="Calibri"/>
        <family val="2"/>
        <scheme val="minor"/>
      </rPr>
      <t>'Global Trade and Receivables Finance' and 'Payments and Cash Management' include revenue attributable to foreign exchange products.</t>
    </r>
  </si>
  <si>
    <r>
      <t xml:space="preserve">2  </t>
    </r>
    <r>
      <rPr>
        <i/>
        <sz val="9"/>
        <color theme="1"/>
        <rFont val="Calibri"/>
        <family val="2"/>
        <scheme val="minor"/>
      </rPr>
      <t>Net operating income before loan impairment charges and other credit risk provisions, also referred to as revenue.</t>
    </r>
  </si>
  <si>
    <r>
      <t>2013</t>
    </r>
    <r>
      <rPr>
        <vertAlign val="superscript"/>
        <sz val="9"/>
        <color theme="1"/>
        <rFont val="Calibri"/>
        <family val="2"/>
        <scheme val="minor"/>
      </rPr>
      <t>1</t>
    </r>
  </si>
  <si>
    <r>
      <t xml:space="preserve">Net operating income 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</si>
  <si>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Profit/(loss) before tax 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</si>
  <si>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1  </t>
    </r>
    <r>
      <rPr>
        <i/>
        <sz val="9"/>
        <color theme="1"/>
        <rFont val="Calibri"/>
        <family val="2"/>
        <scheme val="minor"/>
      </rPr>
      <t>The quarter ended 31 March 2013 includes the loss on sale and results of the US Insurance business.</t>
    </r>
  </si>
  <si>
    <r>
      <t>Ratios</t>
    </r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:</t>
    </r>
  </si>
  <si>
    <r>
      <t xml:space="preserve">1  </t>
    </r>
    <r>
      <rPr>
        <i/>
        <sz val="9"/>
        <color theme="1"/>
        <rFont val="Calibri"/>
        <family val="2"/>
        <scheme val="minor"/>
      </rPr>
      <t>The 'write-offs' and 'loan impairment charges' ratios are a percentage of average total loans and advances (quarter annualised), while</t>
    </r>
  </si>
  <si>
    <r>
      <t xml:space="preserve">    </t>
    </r>
    <r>
      <rPr>
        <i/>
        <sz val="9"/>
        <color theme="1"/>
        <rFont val="Calibri"/>
        <family val="2"/>
        <scheme val="minor"/>
      </rPr>
      <t>the 'impairment allowances' and '2+ delinquency' ratios are a percentage of period end loans and advances to customers (gross).  All</t>
    </r>
  </si>
  <si>
    <r>
      <t xml:space="preserve">    </t>
    </r>
    <r>
      <rPr>
        <i/>
        <sz val="9"/>
        <color theme="1"/>
        <rFont val="Calibri"/>
        <family val="2"/>
        <scheme val="minor"/>
      </rPr>
      <t>ratios include assets held for sale.</t>
    </r>
  </si>
  <si>
    <r>
      <rPr>
        <i/>
        <sz val="9"/>
        <color rgb="FFDB0011"/>
        <rFont val="Calibri"/>
        <family val="2"/>
        <scheme val="minor"/>
      </rPr>
      <t>RWAs by global business</t>
    </r>
    <r>
      <rPr>
        <vertAlign val="superscript"/>
        <sz val="9"/>
        <rFont val="Calibri"/>
        <family val="2"/>
        <scheme val="minor"/>
      </rPr>
      <t>1</t>
    </r>
  </si>
  <si>
    <r>
      <rPr>
        <i/>
        <sz val="9"/>
        <color rgb="FFDB0011"/>
        <rFont val="Calibri"/>
        <family val="2"/>
        <scheme val="minor"/>
      </rPr>
      <t>RWAs by geographical regions</t>
    </r>
    <r>
      <rPr>
        <vertAlign val="superscript"/>
        <sz val="9"/>
        <rFont val="Calibri"/>
        <family val="2"/>
        <scheme val="minor"/>
      </rPr>
      <t>1,2</t>
    </r>
  </si>
  <si>
    <r>
      <t xml:space="preserve">1  </t>
    </r>
    <r>
      <rPr>
        <i/>
        <sz val="9"/>
        <color theme="1"/>
        <rFont val="Calibri"/>
        <family val="2"/>
        <scheme val="minor"/>
      </rPr>
      <t>RWAs at 31 March 2014, 30 June 2014 and 30 September 2014 are calculated and presented on a CRD IV basis. Prior periods are on a Basel 2.5 basis.</t>
    </r>
  </si>
  <si>
    <r>
      <t xml:space="preserve">2  </t>
    </r>
    <r>
      <rPr>
        <i/>
        <sz val="9"/>
        <color theme="1"/>
        <rFont val="Calibri"/>
        <family val="2"/>
        <scheme val="minor"/>
      </rPr>
      <t>RWAs are non-additive across geographical regions due to the market risk diversification effects within the Group.</t>
    </r>
  </si>
  <si>
    <t>Loss on sale of non-real estate secured portfolio in the US</t>
  </si>
  <si>
    <r>
      <t>Risk-weighted assets</t>
    </r>
    <r>
      <rPr>
        <vertAlign val="superscript"/>
        <sz val="9"/>
        <color theme="1"/>
        <rFont val="Calibri"/>
        <family val="2"/>
        <scheme val="minor"/>
      </rPr>
      <t>1</t>
    </r>
  </si>
  <si>
    <r>
      <t xml:space="preserve">2 </t>
    </r>
    <r>
      <rPr>
        <i/>
        <sz val="9"/>
        <color theme="1"/>
        <rFont val="Calibri"/>
        <family val="2"/>
        <scheme val="minor"/>
      </rPr>
      <t xml:space="preserve">Return on risk-weighted assets are on a reported basis, and calculated using average RWAs on a Basel 2.5 basis </t>
    </r>
  </si>
  <si>
    <r>
      <t>Return on risk-weighted assets</t>
    </r>
    <r>
      <rPr>
        <vertAlign val="superscript"/>
        <sz val="9"/>
        <color theme="1"/>
        <rFont val="Calibri"/>
        <family val="2"/>
        <scheme val="minor"/>
      </rPr>
      <t>2</t>
    </r>
  </si>
  <si>
    <t>Principal RBWM: Management view of revenue</t>
  </si>
  <si>
    <t>Current accounts, savings and deposits</t>
  </si>
  <si>
    <t>Wealth products</t>
  </si>
  <si>
    <r>
      <t>Investment distribution</t>
    </r>
    <r>
      <rPr>
        <vertAlign val="superscript"/>
        <sz val="7.5"/>
        <color rgb="FF000000"/>
        <rFont val="Calibri"/>
        <family val="2"/>
      </rPr>
      <t>1</t>
    </r>
  </si>
  <si>
    <t>Life insurance manufacturing</t>
  </si>
  <si>
    <t>Asset Management</t>
  </si>
  <si>
    <t>Personal lending</t>
  </si>
  <si>
    <t>Mortgages</t>
  </si>
  <si>
    <t>Credit cards</t>
  </si>
  <si>
    <r>
      <t>Other personal lending</t>
    </r>
    <r>
      <rPr>
        <vertAlign val="superscript"/>
        <sz val="7.5"/>
        <color rgb="FF000000"/>
        <rFont val="Calibri"/>
        <family val="2"/>
      </rPr>
      <t>2</t>
    </r>
  </si>
  <si>
    <r>
      <t>Other</t>
    </r>
    <r>
      <rPr>
        <vertAlign val="superscript"/>
        <sz val="7.5"/>
        <color rgb="FF000000"/>
        <rFont val="Calibri"/>
        <family val="2"/>
      </rPr>
      <t>3</t>
    </r>
  </si>
  <si>
    <r>
      <t>Net operating income</t>
    </r>
    <r>
      <rPr>
        <vertAlign val="superscript"/>
        <sz val="7.5"/>
        <color rgb="FF000000"/>
        <rFont val="Calibri"/>
        <family val="2"/>
      </rPr>
      <t>4</t>
    </r>
  </si>
  <si>
    <t>1 ‘Investment distribution’ includes Investments, which comprises mutual funds (HSBC manufactured and third party), structured products and securities trading, and Wealth insurance distribution, consisting of HSBC manufactured and third-party life, pension and investment insurance products.</t>
  </si>
  <si>
    <t>2 ‘Other personal lending’ includes personal non-residential closed-end loans and personal overdrafts.</t>
  </si>
  <si>
    <t>3 ‘Other’ includes the distribution and manufacturing (where applicable) of retail and credit protection insurance, any gains or losses on business disposals, movements in non-qualifying hedges, losses arising from a review of compliance with the Consumer Credit Act in the UK in 2014 and loss on disposal of HFC UK Bank secured lending portfolio in 2013.</t>
  </si>
  <si>
    <t>4 Net operating income before loan impairment charges and other credit risk provisions, also referred to as revenue.</t>
  </si>
  <si>
    <t>Operating profit /(loss)</t>
  </si>
  <si>
    <t xml:space="preserve">Share of loss in associates and joint ventures  </t>
  </si>
  <si>
    <t>Contents</t>
  </si>
  <si>
    <r>
      <t xml:space="preserve">1  </t>
    </r>
    <r>
      <rPr>
        <i/>
        <sz val="9"/>
        <color theme="1"/>
        <rFont val="Calibri"/>
        <family val="2"/>
        <scheme val="minor"/>
      </rPr>
      <t>RWAs at 31 March, 30 June and 30 September 2014 are calculated and presented on a CRD IV basis. Prior periods are on a Basel 2.5 basis.</t>
    </r>
  </si>
  <si>
    <t>Management view of total operating income</t>
  </si>
  <si>
    <r>
      <t>Net operating income</t>
    </r>
    <r>
      <rPr>
        <vertAlign val="superscript"/>
        <sz val="9"/>
        <color theme="1"/>
        <rFont val="Calibri"/>
        <family val="2"/>
        <scheme val="minor"/>
      </rPr>
      <t>1</t>
    </r>
  </si>
  <si>
    <r>
      <t xml:space="preserve">1  </t>
    </r>
    <r>
      <rPr>
        <i/>
        <sz val="9"/>
        <color theme="1"/>
        <rFont val="Calibri"/>
        <family val="2"/>
        <scheme val="minor"/>
      </rPr>
      <t>Net operating income before loan impairment charges and other credit risk provisions, also referred to as 'revenue'.</t>
    </r>
  </si>
  <si>
    <t xml:space="preserve">%  </t>
  </si>
  <si>
    <t>All information is on a reported basis.</t>
  </si>
  <si>
    <t>Income statement data</t>
  </si>
  <si>
    <t>Impairment on our investment in Industrial Bank</t>
  </si>
  <si>
    <t>Provision for FCA investigation into foreign exchange</t>
  </si>
  <si>
    <t>Charge in relation to settlement agreement with Federal Housing Finance Authority</t>
  </si>
  <si>
    <t>Provisions arising from the ongoing review of compliance with the Consumer Credit Act in the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</si>
</sst>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_-* #,##0_-;\-* #,##0_-;_-* &quot;-&quot;??_-;_-@_-"/>
    <numFmt numFmtId="169" formatCode="#,##0;\(#,##0\);\-"/>
    <numFmt numFmtId="170" formatCode="#,##0.0"/>
    <numFmt numFmtId="171" formatCode="#,##0;\(#,##0\)"/>
    <numFmt numFmtId="172" formatCode="_ * #,##0.00_ ;_ * \-#,##0.00_ ;_ * &quot;-&quot;??_ ;_ @_ "/>
    <numFmt numFmtId="173" formatCode="_-&quot;$&quot;* #,##0_-;\-&quot;$&quot;* #,##0_-;_-&quot;$&quot;* &quot;-&quot;_-;_-@_-"/>
    <numFmt numFmtId="174" formatCode="_-* #,##0\ _F_-;\-* #,##0\ _F_-;_-* &quot;-&quot;\ _F_-;_-@_-"/>
    <numFmt numFmtId="175" formatCode="#,##0.0_);[Red]\(#,##0.0\)"/>
    <numFmt numFmtId="176" formatCode="0\A"/>
    <numFmt numFmtId="177" formatCode="#,##0.00_ ;[Red]\-#,##0.00\ "/>
    <numFmt numFmtId="178" formatCode="#,##0.0_);\(#,##0.0\)"/>
    <numFmt numFmtId="179" formatCode="mmmm\ dd\,\ yyyy"/>
    <numFmt numFmtId="180" formatCode="&quot;£&quot;#,##0.00_);[Red]\(&quot;£&quot;#,##0.00\)"/>
    <numFmt numFmtId="181" formatCode="#,##0;[Red]\(#,##0\)"/>
    <numFmt numFmtId="182" formatCode="_ * #,##0_ ;_ * \-#,##0_ ;_ * &quot;-&quot;_ ;_ @_ "/>
    <numFmt numFmtId="183" formatCode="#,##0.0;\(#,##0.0\)"/>
    <numFmt numFmtId="184" formatCode="#,##0.0_);\(#,##0.0\);\-_)"/>
    <numFmt numFmtId="185" formatCode="[Red]#,###"/>
    <numFmt numFmtId="186" formatCode="\$0.00;\(\$0.00\)"/>
    <numFmt numFmtId="187" formatCode="_-* #,##0.00\ _F_-;\-* #,##0.00\ _F_-;_-* &quot;-&quot;??\ _F_-;_-@_-"/>
    <numFmt numFmtId="188" formatCode="_-* #,##0.00\ &quot;€&quot;_-;\-* #,##0.00\ &quot;€&quot;_-;_-* &quot;-&quot;??\ &quot;€&quot;_-;_-@_-"/>
    <numFmt numFmtId="189" formatCode="0.0&quot;  &quot;"/>
    <numFmt numFmtId="190" formatCode="d\-mmmm\-yyyy"/>
    <numFmt numFmtId="191" formatCode="#,##0.0000_);[Red]\(#,##0.0000\)"/>
    <numFmt numFmtId="192" formatCode="0.0%"/>
    <numFmt numFmtId="193" formatCode="_-* #,##0_-;\(#,##0\);_-* &quot;–&quot;_-;_-@_-"/>
    <numFmt numFmtId="194" formatCode="#,###_);\(#,###\);\-_)"/>
    <numFmt numFmtId="195" formatCode=";;;"/>
    <numFmt numFmtId="196" formatCode="0.0"/>
    <numFmt numFmtId="197" formatCode="&quot;JPY &quot;#,##0&quot; Cr &quot;;[Red]&quot;JPY &quot;\-#,##0&quot; Dr &quot;;\-"/>
    <numFmt numFmtId="198" formatCode="_-* #,##0\ _€_-;\-* #,##0\ _€_-;_-* &quot;-&quot;\ _€_-;_-@_-"/>
    <numFmt numFmtId="199" formatCode="#,##0.0,_);[Red]\(#,##0.0,\)"/>
    <numFmt numFmtId="200" formatCode="_-* #,##0\ &quot;F&quot;_-;\-* #,##0\ &quot;F&quot;_-;_-* &quot;-&quot;\ &quot;F&quot;_-;_-@_-"/>
    <numFmt numFmtId="201" formatCode="_-* #,##0.00\ &quot;F&quot;_-;\-* #,##0.00\ &quot;F&quot;_-;_-* &quot;-&quot;??\ &quot;F&quot;_-;_-@_-"/>
    <numFmt numFmtId="202" formatCode="_-* #,##0\ &quot;€&quot;_-;\-* #,##0\ &quot;€&quot;_-;_-* &quot;-&quot;\ &quot;€&quot;_-;_-@_-"/>
    <numFmt numFmtId="203" formatCode="&quot;£&quot;#,##0.00_);\(&quot;£&quot;#,##0.00\)"/>
    <numFmt numFmtId="204" formatCode="General_)"/>
    <numFmt numFmtId="205" formatCode="0;\-0;"/>
    <numFmt numFmtId="206" formatCode="#,##0.0\ \ \ ;\(#,##0.0\)\ \ "/>
    <numFmt numFmtId="207" formatCode="#,##0.00;[Red]\(#,##0.00\)"/>
    <numFmt numFmtId="208" formatCode="#,##0.0%_);[Red]\(#,##0.0%\)"/>
    <numFmt numFmtId="209" formatCode="\+0.0%;\-0.0%"/>
    <numFmt numFmtId="210" formatCode="0.000"/>
    <numFmt numFmtId="211" formatCode="&quot;Yes&quot;;[Red]&quot;No&quot;"/>
    <numFmt numFmtId="212" formatCode="0.00000"/>
    <numFmt numFmtId="213" formatCode="[&gt;0]General"/>
    <numFmt numFmtId="214" formatCode="#,##0.0000"/>
    <numFmt numFmtId="215" formatCode="#,##0;\(#,##0\);\–;@"/>
    <numFmt numFmtId="216" formatCode="0.0000"/>
    <numFmt numFmtId="217" formatCode="0.0000%"/>
    <numFmt numFmtId="218" formatCode="d\ mmm\ yy"/>
    <numFmt numFmtId="219" formatCode="\+\ 0.0%;\-\ 0.0%"/>
    <numFmt numFmtId="220" formatCode="_-* #,##0.00\ _k_r_-;\-* #,##0.00\ _k_r_-;_-* &quot;-&quot;??\ _k_r_-;_-@_-"/>
    <numFmt numFmtId="221" formatCode="_-* #,##0\ _k_r_-;\-* #,##0\ _k_r_-;_-* &quot;-&quot;\ _k_r_-;_-@_-"/>
    <numFmt numFmtId="222" formatCode="_-* #,##0.00\ &quot;kr&quot;_-;\-* #,##0.00\ &quot;kr&quot;_-;_-* &quot;-&quot;??\ &quot;kr&quot;_-;_-@_-"/>
    <numFmt numFmtId="223" formatCode="_-* #,##0\ &quot;kr&quot;_-;\-* #,##0\ &quot;kr&quot;_-;_-* &quot;-&quot;\ &quot;kr&quot;_-;_-@_-"/>
    <numFmt numFmtId="224" formatCode="_-* ###0_-;\(###0\);_-* &quot;–&quot;_-;_-@_-"/>
    <numFmt numFmtId="225" formatCode="_(* ###0_);_(* \(###0\);_(* &quot;-&quot;_);_(@_)"/>
    <numFmt numFmtId="226" formatCode="#,###.0_);\(#,###.0\);\-_)"/>
  </numFmts>
  <fonts count="213">
    <font>
      <sz val="11"/>
      <color theme="1"/>
      <name val="Calibri"/>
      <family val="2"/>
      <scheme val="minor"/>
    </font>
    <font>
      <sz val="9.5"/>
      <color rgb="FFFF0000"/>
      <name val="Univers LT 45 Light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Helv"/>
      <charset val="204"/>
    </font>
    <font>
      <sz val="10"/>
      <name val="Arial"/>
      <family val="2"/>
    </font>
    <font>
      <sz val="12"/>
      <name val="??"/>
      <charset val="134"/>
    </font>
    <font>
      <sz val="10"/>
      <name val="Arial"/>
      <family val="2"/>
      <charset val="204"/>
    </font>
    <font>
      <sz val="12"/>
      <name val="¡Ps2OcuAe"/>
      <family val="2"/>
    </font>
    <font>
      <sz val="12"/>
      <name val="·s??©???"/>
      <family val="2"/>
      <charset val="204"/>
    </font>
    <font>
      <u/>
      <sz val="12"/>
      <color indexed="12"/>
      <name val="!Ps2OcuAe"/>
      <family val="2"/>
      <charset val="204"/>
    </font>
    <font>
      <u/>
      <sz val="11"/>
      <color indexed="12"/>
      <name val="Times New Roman"/>
      <family val="1"/>
      <charset val="204"/>
    </font>
    <font>
      <u/>
      <sz val="12"/>
      <color indexed="12"/>
      <name val="?Ps2OcuAe"/>
      <family val="2"/>
      <charset val="204"/>
    </font>
    <font>
      <u/>
      <sz val="12"/>
      <color indexed="12"/>
      <name val="!Ps2OcuAe"/>
      <family val="2"/>
    </font>
    <font>
      <u/>
      <sz val="11"/>
      <color indexed="12"/>
      <name val="Times New Roman"/>
      <family val="1"/>
    </font>
    <font>
      <u/>
      <sz val="12"/>
      <color indexed="12"/>
      <name val="¡Ps2OcuAe"/>
      <family val="2"/>
    </font>
    <font>
      <sz val="10"/>
      <name val="Times New Roman"/>
      <family val="1"/>
    </font>
    <font>
      <u/>
      <sz val="10"/>
      <color indexed="20"/>
      <name val="Arial"/>
      <family val="2"/>
    </font>
    <font>
      <u/>
      <sz val="10"/>
      <color indexed="20"/>
      <name val="Arial"/>
      <family val="2"/>
      <charset val="162"/>
    </font>
    <font>
      <sz val="10"/>
      <name val="Helv"/>
      <family val="2"/>
    </font>
    <font>
      <sz val="10"/>
      <name val="Helv"/>
      <family val="2"/>
      <charset val="204"/>
    </font>
    <font>
      <sz val="10"/>
      <name val="Arial"/>
      <family val="2"/>
      <charset val="162"/>
    </font>
    <font>
      <sz val="10"/>
      <name val="Courier"/>
      <family val="3"/>
    </font>
    <font>
      <sz val="12"/>
      <name val="Times New Roman"/>
      <family val="1"/>
    </font>
    <font>
      <sz val="12"/>
      <name val="Times New Roman"/>
      <family val="1"/>
      <charset val="204"/>
    </font>
    <font>
      <sz val="10"/>
      <color indexed="8"/>
      <name val="MS Sans Serif"/>
      <family val="2"/>
    </font>
    <font>
      <u/>
      <sz val="7.5"/>
      <color indexed="12"/>
      <name val="Arial"/>
      <family val="2"/>
    </font>
    <font>
      <u/>
      <sz val="7.5"/>
      <color indexed="12"/>
      <name val="Arial"/>
      <family val="2"/>
      <charset val="162"/>
    </font>
    <font>
      <b/>
      <sz val="10"/>
      <name val="MS Sans Serif"/>
      <family val="2"/>
    </font>
    <font>
      <sz val="11"/>
      <name val="ＭＳ 明朝"/>
      <family val="1"/>
      <charset val="128"/>
    </font>
    <font>
      <sz val="8"/>
      <name val="Helv"/>
    </font>
    <font>
      <sz val="12"/>
      <name val="?Ps2OcuAe"/>
      <family val="2"/>
      <charset val="204"/>
    </font>
    <font>
      <sz val="12"/>
      <name val="·s²Ó©úÅé"/>
      <family val="2"/>
    </font>
    <font>
      <u/>
      <sz val="12"/>
      <color indexed="10"/>
      <name val="·s??©???"/>
      <family val="2"/>
      <charset val="204"/>
    </font>
    <font>
      <u/>
      <sz val="12"/>
      <color indexed="10"/>
      <name val="·s²Ó©úÅé"/>
      <family val="2"/>
    </font>
    <font>
      <u/>
      <sz val="12"/>
      <color indexed="12"/>
      <name val="·s??©???"/>
      <family val="2"/>
      <charset val="204"/>
    </font>
    <font>
      <u/>
      <sz val="12"/>
      <color indexed="12"/>
      <name val="·s²Ó©úÅé"/>
      <family val="2"/>
    </font>
    <font>
      <b/>
      <sz val="10"/>
      <name val="Geneva"/>
    </font>
    <font>
      <sz val="10"/>
      <name val="Geneva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u/>
      <sz val="10"/>
      <name val="Arial"/>
      <family val="2"/>
    </font>
    <font>
      <b/>
      <sz val="14"/>
      <color indexed="9"/>
      <name val="MS Sans Serif"/>
      <family val="2"/>
    </font>
    <font>
      <sz val="9"/>
      <color indexed="9"/>
      <name val="Times New Roman"/>
      <family val="1"/>
    </font>
    <font>
      <sz val="10"/>
      <name val="Tahoma"/>
      <family val="2"/>
    </font>
    <font>
      <b/>
      <sz val="10"/>
      <name val="CG Times (WN)"/>
    </font>
    <font>
      <b/>
      <sz val="18"/>
      <name val="Arial"/>
      <family val="2"/>
    </font>
    <font>
      <b/>
      <sz val="12"/>
      <name val="Arial"/>
      <family val="2"/>
    </font>
    <font>
      <sz val="10"/>
      <name val="Barclays Sans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Barclays Sans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0"/>
      <name val="Barclays Sans"/>
      <family val="2"/>
    </font>
    <font>
      <b/>
      <sz val="10"/>
      <name val="Barclays Sans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6"/>
      <name val="Barclays Sans"/>
      <family val="2"/>
    </font>
    <font>
      <b/>
      <sz val="10"/>
      <color indexed="56"/>
      <name val="Arial"/>
      <family val="2"/>
    </font>
    <font>
      <b/>
      <i/>
      <sz val="10"/>
      <color indexed="56"/>
      <name val="Arial"/>
      <family val="2"/>
    </font>
    <font>
      <i/>
      <sz val="10"/>
      <color indexed="56"/>
      <name val="Arial"/>
      <family val="2"/>
    </font>
    <font>
      <sz val="10"/>
      <name val="MS Sans Serif"/>
      <family val="2"/>
    </font>
    <font>
      <sz val="8"/>
      <name val="Tms Rmn"/>
    </font>
    <font>
      <sz val="9"/>
      <name val="Times New Roman"/>
      <family val="1"/>
    </font>
    <font>
      <sz val="10"/>
      <name val="CG Times"/>
    </font>
    <font>
      <sz val="12"/>
      <name val="CG Times"/>
    </font>
    <font>
      <sz val="14"/>
      <name val="CG Times"/>
    </font>
    <font>
      <sz val="10"/>
      <color indexed="10"/>
      <name val="Arial"/>
      <family val="2"/>
    </font>
    <font>
      <b/>
      <sz val="8"/>
      <name val="CorporateSBQ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color indexed="24"/>
      <name val="Arial"/>
      <family val="2"/>
    </font>
    <font>
      <i/>
      <sz val="9"/>
      <name val="Arial"/>
      <family val="2"/>
    </font>
    <font>
      <b/>
      <sz val="24"/>
      <name val="Times New Roman"/>
      <family val="1"/>
    </font>
    <font>
      <b/>
      <sz val="10"/>
      <name val="CG Times"/>
      <family val="1"/>
    </font>
    <font>
      <sz val="10"/>
      <color indexed="8"/>
      <name val="MS Sans Serif"/>
      <family val="2"/>
      <charset val="162"/>
    </font>
    <font>
      <sz val="10"/>
      <name val="Helv"/>
    </font>
    <font>
      <b/>
      <sz val="10"/>
      <name val="MS Sans Serif"/>
      <family val="2"/>
      <charset val="162"/>
    </font>
    <font>
      <sz val="24"/>
      <color indexed="13"/>
      <name val="DUTCH"/>
    </font>
    <font>
      <sz val="8"/>
      <color indexed="18"/>
      <name val="Arial"/>
      <family val="2"/>
    </font>
    <font>
      <sz val="8"/>
      <color indexed="12"/>
      <name val="Arial"/>
      <family val="2"/>
    </font>
    <font>
      <sz val="10"/>
      <name val="Optima"/>
      <family val="2"/>
    </font>
    <font>
      <b/>
      <sz val="14"/>
      <name val="DUTCH"/>
    </font>
    <font>
      <sz val="6"/>
      <name val="AvantGarde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b/>
      <sz val="8.5"/>
      <color indexed="17"/>
      <name val="Arial"/>
      <family val="2"/>
    </font>
    <font>
      <b/>
      <sz val="18"/>
      <name val="Times New Roman"/>
      <family val="1"/>
    </font>
    <font>
      <sz val="7"/>
      <name val="Arial"/>
      <family val="2"/>
    </font>
    <font>
      <sz val="7"/>
      <name val="Arial"/>
      <family val="2"/>
      <charset val="162"/>
    </font>
    <font>
      <b/>
      <sz val="7"/>
      <color indexed="17"/>
      <name val="Arial"/>
      <family val="2"/>
    </font>
    <font>
      <sz val="8.5"/>
      <color indexed="8"/>
      <name val="Arial"/>
      <family val="2"/>
    </font>
    <font>
      <b/>
      <u/>
      <sz val="10"/>
      <name val="Geneva"/>
    </font>
    <font>
      <b/>
      <sz val="12"/>
      <color indexed="8"/>
      <name val="Times New Roman"/>
      <family val="1"/>
    </font>
    <font>
      <sz val="8"/>
      <name val="Helvetica 55 Roman"/>
      <family val="2"/>
    </font>
    <font>
      <sz val="8"/>
      <color indexed="32"/>
      <name val="Times New Roman"/>
      <family val="1"/>
    </font>
    <font>
      <sz val="9"/>
      <color indexed="32"/>
      <name val="Times New Roman"/>
      <family val="1"/>
    </font>
    <font>
      <b/>
      <sz val="8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Candara"/>
      <family val="2"/>
    </font>
    <font>
      <sz val="8"/>
      <color indexed="8"/>
      <name val="Arial"/>
      <family val="2"/>
    </font>
    <font>
      <b/>
      <sz val="8"/>
      <name val="MS Sans Serif"/>
      <family val="2"/>
    </font>
    <font>
      <b/>
      <sz val="10"/>
      <color indexed="8"/>
      <name val="Arial"/>
      <family val="2"/>
    </font>
    <font>
      <b/>
      <i/>
      <sz val="8"/>
      <color indexed="10"/>
      <name val="Helvetica"/>
    </font>
    <font>
      <sz val="8"/>
      <name val="Helvetica"/>
    </font>
    <font>
      <b/>
      <u/>
      <sz val="14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name val="Tms Rmn"/>
    </font>
    <font>
      <sz val="10"/>
      <name val="Arial CE"/>
      <charset val="238"/>
    </font>
    <font>
      <i/>
      <sz val="10"/>
      <name val="Helv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14"/>
      <name val="Times New Roman"/>
      <family val="1"/>
    </font>
    <font>
      <b/>
      <sz val="10"/>
      <color indexed="48"/>
      <name val="Arial"/>
      <family val="2"/>
    </font>
    <font>
      <sz val="10"/>
      <name val="Arial Narrow"/>
      <family val="2"/>
    </font>
    <font>
      <sz val="10"/>
      <color indexed="8"/>
      <name val="Times New Roman"/>
      <family val="1"/>
    </font>
    <font>
      <sz val="12"/>
      <name val="Helvetica"/>
    </font>
    <font>
      <b/>
      <sz val="12"/>
      <name val="Helv"/>
    </font>
    <font>
      <sz val="10"/>
      <color indexed="9"/>
      <name val="MS Sans Serif"/>
      <family val="2"/>
    </font>
    <font>
      <i/>
      <sz val="6"/>
      <name val="Helv"/>
    </font>
    <font>
      <b/>
      <sz val="12"/>
      <color indexed="8"/>
      <name val="Arial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Barclays Serif"/>
      <family val="2"/>
    </font>
    <font>
      <sz val="11"/>
      <color indexed="9"/>
      <name val="Arial"/>
      <family val="2"/>
    </font>
    <font>
      <sz val="10"/>
      <color indexed="8"/>
      <name val="Barclays Serif"/>
      <family val="2"/>
    </font>
    <font>
      <i/>
      <sz val="12"/>
      <color indexed="8"/>
      <name val="Arial"/>
      <family val="2"/>
    </font>
    <font>
      <b/>
      <sz val="20"/>
      <name val="Barclays Serif"/>
      <family val="2"/>
    </font>
    <font>
      <sz val="12"/>
      <color indexed="14"/>
      <name val="Arial"/>
      <family val="2"/>
    </font>
    <font>
      <sz val="12"/>
      <name val="Arial"/>
      <family val="2"/>
      <charset val="162"/>
    </font>
    <font>
      <b/>
      <sz val="10"/>
      <color indexed="30"/>
      <name val="Arial"/>
      <family val="2"/>
    </font>
    <font>
      <b/>
      <sz val="6"/>
      <name val="Helv"/>
    </font>
    <font>
      <b/>
      <sz val="9"/>
      <name val="Times New Roman"/>
      <family val="1"/>
    </font>
    <font>
      <sz val="10"/>
      <color indexed="48"/>
      <name val="Arial"/>
      <family val="2"/>
    </font>
    <font>
      <sz val="10"/>
      <color indexed="55"/>
      <name val="Arial"/>
      <family val="2"/>
    </font>
    <font>
      <b/>
      <sz val="8"/>
      <name val="HelveticaNeue Condensed"/>
    </font>
    <font>
      <sz val="8"/>
      <name val="HelveticaNeue LightCond"/>
      <family val="2"/>
    </font>
    <font>
      <b/>
      <sz val="7"/>
      <name val="HelveticaNeue Condensed"/>
      <family val="2"/>
    </font>
    <font>
      <sz val="10"/>
      <color indexed="12"/>
      <name val="MS Sans Serif"/>
      <family val="2"/>
    </font>
    <font>
      <b/>
      <sz val="14"/>
      <name val="Times New Roman"/>
      <family val="1"/>
      <charset val="162"/>
    </font>
    <font>
      <b/>
      <sz val="11"/>
      <name val="Times New Roman"/>
      <family val="1"/>
    </font>
    <font>
      <b/>
      <sz val="8.5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MS Sans Serif"/>
      <family val="2"/>
    </font>
    <font>
      <b/>
      <sz val="8"/>
      <name val="Helv"/>
    </font>
    <font>
      <u/>
      <sz val="10"/>
      <name val="CG Times (WN)"/>
    </font>
    <font>
      <sz val="10"/>
      <name val="Univers"/>
      <family val="2"/>
    </font>
    <font>
      <sz val="12"/>
      <name val="Univers"/>
      <family val="2"/>
    </font>
    <font>
      <sz val="14"/>
      <name val="Univers"/>
      <family val="2"/>
    </font>
    <font>
      <sz val="8"/>
      <color indexed="8"/>
      <name val="Wingdings"/>
      <charset val="2"/>
    </font>
    <font>
      <sz val="10"/>
      <color indexed="9"/>
      <name val="CG Times (WN)"/>
    </font>
    <font>
      <b/>
      <sz val="10"/>
      <name val="Times New Roman"/>
      <family val="1"/>
    </font>
    <font>
      <sz val="12"/>
      <name val="新細明體"/>
      <charset val="136"/>
    </font>
    <font>
      <u/>
      <sz val="9"/>
      <color indexed="12"/>
      <name val="Arial"/>
      <family val="2"/>
    </font>
    <font>
      <sz val="11.5"/>
      <color rgb="FFFF0000"/>
      <name val="Univers LT 45 Light"/>
    </font>
    <font>
      <sz val="9.5"/>
      <color rgb="FFFF0000"/>
      <name val="Times New Roman"/>
      <family val="1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b/>
      <sz val="12"/>
      <color theme="1"/>
      <name val="Univers LT 45 Light"/>
    </font>
    <font>
      <b/>
      <sz val="11.5"/>
      <color rgb="FFFF0000"/>
      <name val="Univers LT 45 Light"/>
    </font>
    <font>
      <b/>
      <sz val="9.5"/>
      <color rgb="FFFF0000"/>
      <name val="Univers LT 45 Light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Univers LT 55"/>
    </font>
    <font>
      <sz val="10"/>
      <name val="Univers"/>
    </font>
    <font>
      <sz val="12"/>
      <name val="Univers"/>
    </font>
    <font>
      <sz val="14"/>
      <name val="Univers"/>
    </font>
    <font>
      <sz val="12"/>
      <color theme="1"/>
      <name val="Univers LT 45 Light"/>
    </font>
    <font>
      <b/>
      <sz val="14"/>
      <color rgb="FFDB0011"/>
      <name val="Univers LT 45 Light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rgb="FFDB0011"/>
      <name val="Univers LT 45 Light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rgb="FFDB001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rgb="FFDB00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indexed="10"/>
      <name val="Calibri"/>
      <family val="2"/>
      <scheme val="minor"/>
    </font>
    <font>
      <b/>
      <sz val="8"/>
      <color theme="1"/>
      <name val="Times New Roman"/>
      <family val="1"/>
    </font>
    <font>
      <vertAlign val="superscript"/>
      <sz val="7.5"/>
      <color rgb="FF000000"/>
      <name val="Calibri"/>
      <family val="2"/>
    </font>
    <font>
      <sz val="7.5"/>
      <color rgb="FF000000"/>
      <name val="Calibri"/>
      <family val="2"/>
      <scheme val="minor"/>
    </font>
    <font>
      <i/>
      <sz val="7.5"/>
      <color rgb="FF000000"/>
      <name val="Calibri"/>
      <family val="2"/>
      <scheme val="minor"/>
    </font>
    <font>
      <i/>
      <sz val="7.5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fgColor indexed="1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mediumGray">
        <fgColor indexed="22"/>
        <bgColor indexed="32"/>
      </patternFill>
    </fill>
    <fill>
      <patternFill patternType="solid">
        <fgColor indexed="44"/>
        <bgColor indexed="64"/>
      </patternFill>
    </fill>
    <fill>
      <patternFill patternType="lightGray">
        <fgColor indexed="14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darkGray">
        <fgColor indexed="9"/>
        <b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12"/>
        <bgColor indexed="12"/>
      </patternFill>
    </fill>
    <fill>
      <patternFill patternType="lightGray">
        <fgColor indexed="12"/>
        <bgColor indexed="9"/>
      </patternFill>
    </fill>
    <fill>
      <patternFill patternType="solid">
        <fgColor indexed="13"/>
        <bgColor indexed="13"/>
      </patternFill>
    </fill>
    <fill>
      <patternFill patternType="mediumGray">
        <fgColor indexed="9"/>
        <bgColor indexed="22"/>
      </patternFill>
    </fill>
    <fill>
      <patternFill patternType="solid">
        <fgColor indexed="22"/>
        <b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1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51"/>
        <bgColor indexed="47"/>
      </patternFill>
    </fill>
    <fill>
      <patternFill patternType="lightGray">
        <fgColor indexed="22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mediumGray">
        <fgColor indexed="9"/>
        <bgColor indexed="13"/>
      </patternFill>
    </fill>
    <fill>
      <patternFill patternType="solid">
        <fgColor indexed="21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835">
    <xf numFmtId="0" fontId="0" fillId="0" borderId="0"/>
    <xf numFmtId="167" fontId="2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6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10" fillId="0" borderId="0" applyNumberFormat="0" applyFill="0" applyBorder="0" applyAlignment="0" applyProtection="0">
      <protection locked="0"/>
    </xf>
    <xf numFmtId="0" fontId="11" fillId="0" borderId="0" applyNumberFormat="0" applyFill="0" applyBorder="0" applyAlignment="0" applyProtection="0">
      <protection locked="0"/>
    </xf>
    <xf numFmtId="0" fontId="10" fillId="0" borderId="0" applyNumberFormat="0" applyFill="0" applyBorder="0" applyAlignment="0" applyProtection="0">
      <protection locked="0"/>
    </xf>
    <xf numFmtId="0" fontId="12" fillId="0" borderId="0" applyNumberFormat="0" applyFill="0" applyBorder="0" applyAlignment="0" applyProtection="0">
      <protection locked="0"/>
    </xf>
    <xf numFmtId="0" fontId="10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4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5" fillId="0" borderId="0" applyNumberFormat="0" applyFill="0" applyBorder="0" applyAlignment="0" applyProtection="0">
      <protection locked="0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19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21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>
      <alignment horizontal="left" wrapText="1"/>
    </xf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horizontal="left" wrapText="1"/>
    </xf>
    <xf numFmtId="0" fontId="19" fillId="0" borderId="0"/>
    <xf numFmtId="0" fontId="4" fillId="0" borderId="0" applyNumberFormat="0" applyFont="0" applyBorder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>
      <alignment vertical="center"/>
    </xf>
    <xf numFmtId="0" fontId="22" fillId="0" borderId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 applyNumberFormat="0" applyFont="0" applyBorder="0" applyAlignment="0"/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0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>
      <alignment horizontal="left" wrapText="1"/>
    </xf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21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5" fillId="0" borderId="0"/>
    <xf numFmtId="0" fontId="31" fillId="0" borderId="0"/>
    <xf numFmtId="0" fontId="8" fillId="0" borderId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3" fillId="0" borderId="0" applyNumberFormat="0" applyFill="0" applyBorder="0" applyAlignment="0" applyProtection="0">
      <protection locked="0"/>
    </xf>
    <xf numFmtId="0" fontId="34" fillId="0" borderId="0" applyNumberFormat="0" applyFill="0" applyBorder="0" applyAlignment="0" applyProtection="0">
      <protection locked="0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35" fillId="0" borderId="0" applyNumberFormat="0" applyFill="0" applyBorder="0" applyAlignment="0" applyProtection="0">
      <protection locked="0"/>
    </xf>
    <xf numFmtId="0" fontId="36" fillId="0" borderId="0" applyNumberFormat="0" applyFill="0" applyBorder="0" applyAlignment="0" applyProtection="0">
      <protection locked="0"/>
    </xf>
    <xf numFmtId="15" fontId="37" fillId="0" borderId="0"/>
    <xf numFmtId="0" fontId="38" fillId="0" borderId="0"/>
    <xf numFmtId="175" fontId="16" fillId="0" borderId="0" applyFill="0" applyBorder="0" applyAlignment="0"/>
    <xf numFmtId="0" fontId="5" fillId="0" borderId="0" applyNumberFormat="0" applyFont="0" applyFill="0" applyBorder="0" applyAlignment="0"/>
    <xf numFmtId="0" fontId="5" fillId="0" borderId="0" applyNumberFormat="0" applyFont="0" applyFill="0" applyBorder="0" applyAlignment="0"/>
    <xf numFmtId="173" fontId="8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9" fillId="4" borderId="0" applyNumberFormat="0" applyFont="0" applyBorder="0" applyAlignment="0">
      <alignment horizontal="right"/>
    </xf>
    <xf numFmtId="176" fontId="40" fillId="4" borderId="8" applyFont="0">
      <alignment horizontal="right"/>
    </xf>
    <xf numFmtId="170" fontId="5" fillId="5" borderId="9"/>
    <xf numFmtId="170" fontId="5" fillId="5" borderId="9"/>
    <xf numFmtId="0" fontId="41" fillId="0" borderId="0" applyNumberFormat="0" applyFill="0" applyBorder="0" applyAlignment="0" applyProtection="0"/>
    <xf numFmtId="175" fontId="42" fillId="0" borderId="0" applyFill="0" applyBorder="0" applyAlignment="0"/>
    <xf numFmtId="177" fontId="25" fillId="0" borderId="0"/>
    <xf numFmtId="1" fontId="43" fillId="0" borderId="0" applyFill="0" applyBorder="0" applyProtection="0"/>
    <xf numFmtId="0" fontId="5" fillId="6" borderId="0" applyNumberFormat="0" applyFont="0" applyAlignment="0"/>
    <xf numFmtId="0" fontId="5" fillId="6" borderId="0" applyNumberFormat="0" applyFont="0" applyAlignment="0"/>
    <xf numFmtId="0" fontId="44" fillId="7" borderId="10">
      <alignment horizontal="left"/>
    </xf>
    <xf numFmtId="0" fontId="45" fillId="0" borderId="0" applyNumberFormat="0" applyFill="0" applyBorder="0" applyAlignment="0"/>
    <xf numFmtId="0" fontId="46" fillId="8" borderId="0">
      <alignment horizontal="center"/>
    </xf>
    <xf numFmtId="5" fontId="28" fillId="0" borderId="11" applyAlignment="0" applyProtection="0"/>
    <xf numFmtId="9" fontId="47" fillId="0" borderId="0">
      <alignment horizontal="right"/>
    </xf>
    <xf numFmtId="1" fontId="47" fillId="0" borderId="0"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41" fillId="9" borderId="0" applyNumberFormat="0" applyFont="0" applyBorder="0" applyAlignment="0" applyProtection="0"/>
    <xf numFmtId="9" fontId="5" fillId="0" borderId="0"/>
    <xf numFmtId="9" fontId="5" fillId="0" borderId="0"/>
    <xf numFmtId="3" fontId="50" fillId="0" borderId="0"/>
    <xf numFmtId="3" fontId="5" fillId="0" borderId="12"/>
    <xf numFmtId="3" fontId="5" fillId="0" borderId="12"/>
    <xf numFmtId="3" fontId="51" fillId="0" borderId="13"/>
    <xf numFmtId="3" fontId="52" fillId="0" borderId="0"/>
    <xf numFmtId="3" fontId="53" fillId="0" borderId="0"/>
    <xf numFmtId="3" fontId="54" fillId="0" borderId="0"/>
    <xf numFmtId="3" fontId="55" fillId="0" borderId="0"/>
    <xf numFmtId="3" fontId="56" fillId="0" borderId="0"/>
    <xf numFmtId="3" fontId="50" fillId="10" borderId="11"/>
    <xf numFmtId="3" fontId="57" fillId="10" borderId="14"/>
    <xf numFmtId="3" fontId="58" fillId="10" borderId="15" applyBorder="0"/>
    <xf numFmtId="3" fontId="59" fillId="10" borderId="15" applyBorder="0"/>
    <xf numFmtId="3" fontId="51" fillId="10" borderId="0" applyBorder="0"/>
    <xf numFmtId="3" fontId="60" fillId="0" borderId="0"/>
    <xf numFmtId="3" fontId="61" fillId="0" borderId="0"/>
    <xf numFmtId="3" fontId="62" fillId="0" borderId="0"/>
    <xf numFmtId="3" fontId="63" fillId="0" borderId="0"/>
    <xf numFmtId="4" fontId="5" fillId="0" borderId="0"/>
    <xf numFmtId="4" fontId="5" fillId="0" borderId="0"/>
    <xf numFmtId="4" fontId="50" fillId="10" borderId="16" applyBorder="0"/>
    <xf numFmtId="9" fontId="5" fillId="0" borderId="0"/>
    <xf numFmtId="9" fontId="5" fillId="0" borderId="0"/>
    <xf numFmtId="0" fontId="64" fillId="0" borderId="0"/>
    <xf numFmtId="37" fontId="65" fillId="0" borderId="0" applyFont="0" applyBorder="0">
      <alignment horizontal="right"/>
    </xf>
    <xf numFmtId="39" fontId="66" fillId="0" borderId="0">
      <alignment horizontal="right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8" fontId="65" fillId="0" borderId="0" applyFont="0" applyBorder="0">
      <alignment horizontal="right"/>
    </xf>
    <xf numFmtId="3" fontId="70" fillId="11" borderId="14" applyFont="0" applyFill="0" applyProtection="0">
      <alignment horizontal="right"/>
    </xf>
    <xf numFmtId="0" fontId="71" fillId="0" borderId="0">
      <alignment horizontal="right"/>
    </xf>
    <xf numFmtId="0" fontId="52" fillId="0" borderId="17" applyNumberFormat="0" applyFill="0" applyBorder="0" applyProtection="0">
      <alignment wrapText="1"/>
    </xf>
    <xf numFmtId="179" fontId="72" fillId="0" borderId="3" applyFill="0" applyBorder="0" applyAlignment="0" applyProtection="0">
      <alignment horizontal="centerContinuous"/>
    </xf>
    <xf numFmtId="0" fontId="73" fillId="12" borderId="0">
      <alignment horizontal="left"/>
    </xf>
    <xf numFmtId="0" fontId="74" fillId="12" borderId="0">
      <alignment horizontal="right"/>
    </xf>
    <xf numFmtId="0" fontId="75" fillId="13" borderId="0">
      <alignment horizontal="center"/>
    </xf>
    <xf numFmtId="0" fontId="74" fillId="12" borderId="0">
      <alignment horizontal="right"/>
    </xf>
    <xf numFmtId="0" fontId="76" fillId="13" borderId="0">
      <alignment horizontal="left"/>
    </xf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5" fontId="16" fillId="0" borderId="0" applyFont="0" applyFill="0" applyBorder="0" applyAlignment="0" applyProtection="0"/>
    <xf numFmtId="40" fontId="6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78" fillId="10" borderId="0" applyNumberFormat="0" applyFill="0" applyBorder="0" applyAlignment="0"/>
    <xf numFmtId="0" fontId="79" fillId="0" borderId="0" applyNumberFormat="0" applyFill="0" applyBorder="0">
      <alignment horizontal="right"/>
    </xf>
    <xf numFmtId="0" fontId="5" fillId="0" borderId="0" applyFont="0" applyFill="0" applyBorder="0" applyAlignment="0" applyProtection="0"/>
    <xf numFmtId="181" fontId="80" fillId="0" borderId="18" applyBorder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64" fillId="14" borderId="19" applyNumberFormat="0" applyFont="0" applyBorder="0" applyAlignment="0" applyProtection="0">
      <alignment horizontal="centerContinuous"/>
    </xf>
    <xf numFmtId="37" fontId="58" fillId="0" borderId="20" applyAlignment="0">
      <protection locked="0"/>
    </xf>
    <xf numFmtId="10" fontId="58" fillId="0" borderId="20" applyAlignment="0">
      <protection locked="0"/>
    </xf>
    <xf numFmtId="37" fontId="58" fillId="0" borderId="20" applyAlignment="0">
      <protection locked="0"/>
    </xf>
    <xf numFmtId="0" fontId="5" fillId="15" borderId="15" applyNumberFormat="0" applyBorder="0">
      <alignment horizontal="left"/>
    </xf>
    <xf numFmtId="0" fontId="5" fillId="15" borderId="15" applyNumberFormat="0" applyBorder="0">
      <alignment horizontal="left"/>
    </xf>
    <xf numFmtId="0" fontId="77" fillId="0" borderId="0" applyFont="0" applyFill="0" applyBorder="0" applyAlignment="0" applyProtection="0"/>
    <xf numFmtId="14" fontId="16" fillId="0" borderId="0"/>
    <xf numFmtId="184" fontId="5" fillId="0" borderId="5"/>
    <xf numFmtId="184" fontId="5" fillId="0" borderId="5"/>
    <xf numFmtId="0" fontId="64" fillId="0" borderId="0"/>
    <xf numFmtId="0" fontId="22" fillId="0" borderId="0"/>
    <xf numFmtId="41" fontId="81" fillId="0" borderId="0" applyFont="0" applyFill="0" applyBorder="0" applyAlignment="0" applyProtection="0"/>
    <xf numFmtId="4" fontId="82" fillId="0" borderId="0" applyFont="0" applyFill="0" applyBorder="0" applyAlignment="0" applyProtection="0"/>
    <xf numFmtId="185" fontId="83" fillId="0" borderId="0"/>
    <xf numFmtId="186" fontId="66" fillId="0" borderId="0" applyFont="0" applyFill="0" applyBorder="0" applyAlignment="0" applyProtection="0">
      <alignment horizontal="right"/>
    </xf>
    <xf numFmtId="0" fontId="5" fillId="16" borderId="8" applyNumberFormat="0" applyFont="0" applyAlignment="0" applyProtection="0"/>
    <xf numFmtId="0" fontId="5" fillId="16" borderId="8" applyNumberFormat="0" applyFont="0" applyAlignment="0" applyProtection="0"/>
    <xf numFmtId="0" fontId="22" fillId="0" borderId="21"/>
    <xf numFmtId="0" fontId="22" fillId="0" borderId="21"/>
    <xf numFmtId="0" fontId="84" fillId="17" borderId="0"/>
    <xf numFmtId="3" fontId="85" fillId="0" borderId="0" applyNumberFormat="0" applyBorder="0">
      <protection locked="0"/>
    </xf>
    <xf numFmtId="0" fontId="58" fillId="0" borderId="0"/>
    <xf numFmtId="0" fontId="86" fillId="0" borderId="0" applyNumberFormat="0">
      <alignment vertical="top" wrapText="1"/>
      <protection locked="0"/>
    </xf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41" fillId="18" borderId="11" applyNumberFormat="0" applyFont="0" applyBorder="0" applyAlignment="0" applyProtection="0">
      <alignment horizontal="right"/>
    </xf>
    <xf numFmtId="37" fontId="64" fillId="0" borderId="0">
      <alignment horizontal="right"/>
    </xf>
    <xf numFmtId="190" fontId="5" fillId="0" borderId="0" applyFill="0" applyBorder="0" applyAlignment="0" applyProtection="0"/>
    <xf numFmtId="190" fontId="5" fillId="0" borderId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2" fontId="77" fillId="0" borderId="0" applyFont="0" applyFill="0" applyBorder="0" applyAlignment="0" applyProtection="0"/>
    <xf numFmtId="0" fontId="87" fillId="10" borderId="0">
      <alignment horizontal="left"/>
    </xf>
    <xf numFmtId="0" fontId="42" fillId="0" borderId="0" applyFill="0" applyBorder="0" applyProtection="0">
      <alignment horizontal="left"/>
    </xf>
    <xf numFmtId="1" fontId="41" fillId="0" borderId="0" applyNumberFormat="0" applyBorder="0" applyAlignment="0" applyProtection="0"/>
    <xf numFmtId="0" fontId="88" fillId="0" borderId="22"/>
    <xf numFmtId="0" fontId="88" fillId="0" borderId="21"/>
    <xf numFmtId="0" fontId="88" fillId="19" borderId="21"/>
    <xf numFmtId="3" fontId="89" fillId="0" borderId="0"/>
    <xf numFmtId="191" fontId="90" fillId="0" borderId="0" applyNumberFormat="0" applyBorder="0"/>
    <xf numFmtId="3" fontId="91" fillId="0" borderId="23" applyNumberFormat="0" applyBorder="0"/>
    <xf numFmtId="191" fontId="90" fillId="0" borderId="0" applyNumberFormat="0" applyBorder="0"/>
    <xf numFmtId="3" fontId="91" fillId="0" borderId="23" applyNumberFormat="0" applyBorder="0"/>
    <xf numFmtId="0" fontId="92" fillId="0" borderId="0" applyNumberFormat="0"/>
    <xf numFmtId="192" fontId="5" fillId="0" borderId="0" applyNumberFormat="0" applyFont="0" applyBorder="0" applyAlignment="0"/>
    <xf numFmtId="192" fontId="5" fillId="0" borderId="0" applyNumberFormat="0" applyFont="0" applyBorder="0" applyAlignment="0"/>
    <xf numFmtId="193" fontId="93" fillId="0" borderId="0">
      <alignment vertical="center"/>
    </xf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70" fontId="94" fillId="0" borderId="0">
      <alignment horizontal="center"/>
    </xf>
    <xf numFmtId="0" fontId="64" fillId="0" borderId="0">
      <alignment horizontal="center"/>
    </xf>
    <xf numFmtId="38" fontId="41" fillId="10" borderId="0" applyNumberFormat="0" applyBorder="0" applyAlignment="0" applyProtection="0"/>
    <xf numFmtId="0" fontId="5" fillId="10" borderId="14" applyNumberFormat="0" applyFont="0" applyBorder="0" applyAlignment="0" applyProtection="0">
      <alignment horizontal="center"/>
    </xf>
    <xf numFmtId="49" fontId="95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7" fillId="0" borderId="0">
      <alignment horizontal="right"/>
    </xf>
    <xf numFmtId="193" fontId="98" fillId="0" borderId="0">
      <alignment vertical="center"/>
    </xf>
    <xf numFmtId="0" fontId="99" fillId="0" borderId="0"/>
    <xf numFmtId="0" fontId="28" fillId="20" borderId="16" applyNumberFormat="0" applyFont="0" applyBorder="0" applyAlignment="0">
      <alignment horizontal="centerContinuous"/>
    </xf>
    <xf numFmtId="0" fontId="5" fillId="21" borderId="0" applyNumberFormat="0" applyFont="0" applyBorder="0" applyAlignment="0"/>
    <xf numFmtId="0" fontId="5" fillId="21" borderId="0" applyNumberFormat="0" applyFont="0" applyBorder="0" applyAlignment="0"/>
    <xf numFmtId="0" fontId="42" fillId="0" borderId="0" applyAlignment="0" applyProtection="0">
      <alignment horizontal="left"/>
      <protection locked="0"/>
    </xf>
    <xf numFmtId="0" fontId="49" fillId="0" borderId="0"/>
    <xf numFmtId="38" fontId="100" fillId="0" borderId="0" applyFill="0" applyBorder="0">
      <alignment horizontal="left"/>
    </xf>
    <xf numFmtId="195" fontId="41" fillId="0" borderId="0" applyFont="0"/>
    <xf numFmtId="3" fontId="5" fillId="22" borderId="14" applyFont="0" applyProtection="0">
      <alignment horizontal="right"/>
    </xf>
    <xf numFmtId="10" fontId="5" fillId="22" borderId="14" applyFont="0" applyProtection="0">
      <alignment horizontal="right"/>
    </xf>
    <xf numFmtId="9" fontId="5" fillId="22" borderId="14" applyFont="0" applyProtection="0">
      <alignment horizontal="right"/>
    </xf>
    <xf numFmtId="0" fontId="5" fillId="22" borderId="16" applyNumberFormat="0" applyFont="0" applyBorder="0" applyAlignment="0" applyProtection="0">
      <alignment horizontal="left"/>
    </xf>
    <xf numFmtId="0" fontId="101" fillId="0" borderId="24">
      <alignment horizontal="left" indent="1"/>
    </xf>
    <xf numFmtId="10" fontId="41" fillId="23" borderId="14" applyNumberFormat="0" applyBorder="0" applyAlignment="0" applyProtection="0"/>
    <xf numFmtId="37" fontId="102" fillId="24" borderId="0" applyBorder="0" applyAlignment="0">
      <protection locked="0"/>
    </xf>
    <xf numFmtId="0" fontId="64" fillId="25" borderId="0" applyNumberFormat="0" applyFont="0" applyBorder="0" applyAlignment="0" applyProtection="0"/>
    <xf numFmtId="14" fontId="102" fillId="24" borderId="14" applyBorder="0" applyAlignment="0">
      <alignment horizontal="center"/>
      <protection locked="0"/>
    </xf>
    <xf numFmtId="37" fontId="103" fillId="24" borderId="0" applyBorder="0" applyAlignment="0">
      <alignment horizontal="left"/>
      <protection locked="0"/>
    </xf>
    <xf numFmtId="2" fontId="102" fillId="24" borderId="0" applyBorder="0" applyAlignment="0">
      <protection locked="0"/>
    </xf>
    <xf numFmtId="9" fontId="50" fillId="0" borderId="25">
      <protection locked="0"/>
    </xf>
    <xf numFmtId="10" fontId="50" fillId="0" borderId="25">
      <protection locked="0"/>
    </xf>
    <xf numFmtId="3" fontId="50" fillId="0" borderId="25">
      <protection locked="0"/>
    </xf>
    <xf numFmtId="3" fontId="5" fillId="0" borderId="26"/>
    <xf numFmtId="3" fontId="5" fillId="0" borderId="26"/>
    <xf numFmtId="3" fontId="51" fillId="0" borderId="26"/>
    <xf numFmtId="3" fontId="58" fillId="0" borderId="25">
      <protection locked="0"/>
    </xf>
    <xf numFmtId="3" fontId="59" fillId="0" borderId="25">
      <protection locked="0"/>
    </xf>
    <xf numFmtId="3" fontId="55" fillId="0" borderId="25">
      <protection locked="0"/>
    </xf>
    <xf numFmtId="3" fontId="51" fillId="0" borderId="25">
      <protection locked="0"/>
    </xf>
    <xf numFmtId="170" fontId="50" fillId="0" borderId="25">
      <protection locked="0"/>
    </xf>
    <xf numFmtId="170" fontId="5" fillId="0" borderId="26">
      <protection locked="0"/>
    </xf>
    <xf numFmtId="170" fontId="5" fillId="0" borderId="26">
      <protection locked="0"/>
    </xf>
    <xf numFmtId="170" fontId="5" fillId="26" borderId="26">
      <protection locked="0"/>
    </xf>
    <xf numFmtId="170" fontId="5" fillId="26" borderId="26">
      <protection locked="0"/>
    </xf>
    <xf numFmtId="170" fontId="50" fillId="26" borderId="25">
      <protection locked="0"/>
    </xf>
    <xf numFmtId="17" fontId="50" fillId="0" borderId="25">
      <protection locked="0"/>
    </xf>
    <xf numFmtId="37" fontId="104" fillId="6" borderId="0"/>
    <xf numFmtId="3" fontId="5" fillId="27" borderId="14" applyFont="0">
      <alignment horizontal="right"/>
      <protection locked="0"/>
    </xf>
    <xf numFmtId="37" fontId="49" fillId="6" borderId="0"/>
    <xf numFmtId="196" fontId="5" fillId="27" borderId="14" applyFont="0">
      <alignment horizontal="right"/>
      <protection locked="0"/>
    </xf>
    <xf numFmtId="168" fontId="5" fillId="28" borderId="0">
      <protection locked="0"/>
    </xf>
    <xf numFmtId="168" fontId="5" fillId="28" borderId="0">
      <protection locked="0"/>
    </xf>
    <xf numFmtId="10" fontId="5" fillId="27" borderId="14" applyFont="0">
      <alignment horizontal="right"/>
      <protection locked="0"/>
    </xf>
    <xf numFmtId="10" fontId="5" fillId="28" borderId="0">
      <protection locked="0"/>
    </xf>
    <xf numFmtId="10" fontId="5" fillId="28" borderId="0">
      <protection locked="0"/>
    </xf>
    <xf numFmtId="9" fontId="5" fillId="27" borderId="4" applyFont="0">
      <alignment horizontal="right"/>
      <protection locked="0"/>
    </xf>
    <xf numFmtId="0" fontId="5" fillId="27" borderId="14" applyFont="0">
      <alignment horizontal="center" wrapText="1"/>
      <protection locked="0"/>
    </xf>
    <xf numFmtId="49" fontId="5" fillId="27" borderId="14" applyFont="0" applyAlignment="0">
      <protection locked="0"/>
    </xf>
    <xf numFmtId="197" fontId="5" fillId="0" borderId="0" applyFont="0" applyFill="0" applyBorder="0" applyAlignment="0" applyProtection="0"/>
    <xf numFmtId="38" fontId="105" fillId="0" borderId="0"/>
    <xf numFmtId="38" fontId="106" fillId="0" borderId="0"/>
    <xf numFmtId="38" fontId="107" fillId="0" borderId="0"/>
    <xf numFmtId="38" fontId="108" fillId="0" borderId="0"/>
    <xf numFmtId="0" fontId="109" fillId="0" borderId="0"/>
    <xf numFmtId="0" fontId="109" fillId="0" borderId="0"/>
    <xf numFmtId="0" fontId="110" fillId="0" borderId="0"/>
    <xf numFmtId="0" fontId="5" fillId="0" borderId="0"/>
    <xf numFmtId="0" fontId="5" fillId="0" borderId="0"/>
    <xf numFmtId="0" fontId="5" fillId="0" borderId="0">
      <alignment horizontal="left" indent="1"/>
    </xf>
    <xf numFmtId="0" fontId="5" fillId="0" borderId="0">
      <alignment horizontal="left" indent="1"/>
    </xf>
    <xf numFmtId="0" fontId="5" fillId="0" borderId="0">
      <alignment vertical="center"/>
    </xf>
    <xf numFmtId="0" fontId="5" fillId="0" borderId="0">
      <alignment vertical="center"/>
    </xf>
    <xf numFmtId="38" fontId="111" fillId="6" borderId="17" applyNumberFormat="0" applyBorder="0" applyAlignment="0">
      <alignment horizontal="right"/>
    </xf>
    <xf numFmtId="0" fontId="112" fillId="0" borderId="0" applyNumberFormat="0" applyFill="0" applyBorder="0">
      <alignment horizontal="right"/>
    </xf>
    <xf numFmtId="38" fontId="111" fillId="6" borderId="17" applyNumberFormat="0" applyBorder="0" applyAlignment="0">
      <alignment horizontal="right"/>
    </xf>
    <xf numFmtId="1" fontId="30" fillId="0" borderId="8" applyNumberFormat="0" applyFont="0" applyFill="0" applyBorder="0" applyAlignment="0">
      <alignment horizontal="center"/>
      <protection locked="0"/>
    </xf>
    <xf numFmtId="0" fontId="73" fillId="12" borderId="0">
      <alignment horizontal="left"/>
    </xf>
    <xf numFmtId="0" fontId="113" fillId="13" borderId="0">
      <alignment horizontal="left"/>
    </xf>
    <xf numFmtId="0" fontId="41" fillId="10" borderId="7">
      <alignment horizontal="center"/>
    </xf>
    <xf numFmtId="0" fontId="42" fillId="0" borderId="0" applyNumberFormat="0" applyFont="0" applyBorder="0" applyAlignment="0"/>
    <xf numFmtId="0" fontId="46" fillId="28" borderId="0">
      <alignment horizontal="center"/>
    </xf>
    <xf numFmtId="0" fontId="46" fillId="5" borderId="0">
      <alignment horizontal="center"/>
    </xf>
    <xf numFmtId="0" fontId="46" fillId="22" borderId="0">
      <alignment horizontal="center"/>
    </xf>
    <xf numFmtId="0" fontId="46" fillId="29" borderId="0">
      <alignment horizontal="center"/>
    </xf>
    <xf numFmtId="0" fontId="28" fillId="0" borderId="0">
      <alignment horizontal="left"/>
    </xf>
    <xf numFmtId="0" fontId="114" fillId="0" borderId="27" applyNumberFormat="0" applyFill="0" applyAlignment="0" applyProtection="0"/>
    <xf numFmtId="0" fontId="115" fillId="0" borderId="0" applyNumberFormat="0" applyAlignment="0" applyProtection="0"/>
    <xf numFmtId="0" fontId="28" fillId="0" borderId="0">
      <alignment horizontal="left"/>
    </xf>
    <xf numFmtId="171" fontId="116" fillId="0" borderId="0">
      <alignment horizontal="left" wrapText="1"/>
    </xf>
    <xf numFmtId="0" fontId="117" fillId="0" borderId="0"/>
    <xf numFmtId="39" fontId="111" fillId="0" borderId="0" applyNumberFormat="0" applyFill="0">
      <alignment vertical="top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9" fontId="16" fillId="0" borderId="23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7" fontId="5" fillId="0" borderId="0" applyFill="0" applyBorder="0" applyAlignment="0" applyProtection="0"/>
    <xf numFmtId="7" fontId="5" fillId="0" borderId="0" applyFill="0" applyBorder="0" applyAlignment="0" applyProtection="0"/>
    <xf numFmtId="5" fontId="5" fillId="0" borderId="0" applyFill="0" applyBorder="0" applyAlignment="0" applyProtection="0"/>
    <xf numFmtId="5" fontId="5" fillId="0" borderId="0" applyFill="0" applyBorder="0" applyAlignment="0" applyProtection="0"/>
    <xf numFmtId="0" fontId="118" fillId="30" borderId="0"/>
    <xf numFmtId="37" fontId="112" fillId="0" borderId="0" applyNumberFormat="0" applyFont="0" applyBorder="0" applyAlignment="0">
      <alignment horizontal="center"/>
    </xf>
    <xf numFmtId="181" fontId="119" fillId="0" borderId="0"/>
    <xf numFmtId="0" fontId="92" fillId="0" borderId="0"/>
    <xf numFmtId="203" fontId="5" fillId="0" borderId="0"/>
    <xf numFmtId="203" fontId="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0" fontId="5" fillId="0" borderId="0"/>
    <xf numFmtId="0" fontId="5" fillId="0" borderId="0"/>
    <xf numFmtId="2" fontId="64" fillId="0" borderId="0" applyBorder="0" applyProtection="0"/>
    <xf numFmtId="205" fontId="5" fillId="0" borderId="0"/>
    <xf numFmtId="205" fontId="5" fillId="0" borderId="0">
      <alignment horizontal="right"/>
    </xf>
    <xf numFmtId="204" fontId="22" fillId="0" borderId="0">
      <alignment wrapText="1"/>
    </xf>
    <xf numFmtId="0" fontId="120" fillId="0" borderId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16" fontId="5" fillId="0" borderId="0" applyNumberFormat="0" applyFont="0" applyBorder="0" applyAlignment="0" applyProtection="0"/>
    <xf numFmtId="16" fontId="5" fillId="0" borderId="0" applyNumberFormat="0" applyFont="0" applyBorder="0" applyAlignment="0" applyProtection="0"/>
    <xf numFmtId="0" fontId="121" fillId="0" borderId="5"/>
    <xf numFmtId="206" fontId="30" fillId="0" borderId="0"/>
    <xf numFmtId="0" fontId="5" fillId="14" borderId="23" applyNumberFormat="0" applyBorder="0" applyProtection="0">
      <alignment horizontal="center"/>
    </xf>
    <xf numFmtId="0" fontId="5" fillId="14" borderId="23" applyNumberFormat="0" applyBorder="0" applyProtection="0">
      <alignment horizontal="center"/>
    </xf>
    <xf numFmtId="3" fontId="5" fillId="5" borderId="14">
      <alignment horizontal="right"/>
      <protection locked="0"/>
    </xf>
    <xf numFmtId="10" fontId="5" fillId="5" borderId="14" applyFont="0">
      <alignment horizontal="right"/>
      <protection locked="0"/>
    </xf>
    <xf numFmtId="207" fontId="122" fillId="13" borderId="0">
      <alignment horizontal="right"/>
    </xf>
    <xf numFmtId="0" fontId="123" fillId="31" borderId="0">
      <alignment horizontal="center"/>
    </xf>
    <xf numFmtId="0" fontId="73" fillId="32" borderId="0"/>
    <xf numFmtId="0" fontId="124" fillId="13" borderId="0" applyBorder="0">
      <alignment horizontal="centerContinuous"/>
    </xf>
    <xf numFmtId="0" fontId="125" fillId="32" borderId="0" applyBorder="0">
      <alignment horizontal="centerContinuous"/>
    </xf>
    <xf numFmtId="37" fontId="58" fillId="0" borderId="2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0" fontId="5" fillId="0" borderId="0"/>
    <xf numFmtId="0" fontId="5" fillId="0" borderId="0"/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0" fontId="126" fillId="0" borderId="0" applyNumberFormat="0" applyFill="0" applyBorder="0">
      <alignment horizontal="left"/>
    </xf>
    <xf numFmtId="0" fontId="127" fillId="0" borderId="0"/>
    <xf numFmtId="49" fontId="128" fillId="5" borderId="14">
      <alignment horizontal="center"/>
    </xf>
    <xf numFmtId="10" fontId="129" fillId="0" borderId="0" applyFont="0" applyFill="0" applyBorder="0" applyAlignment="0"/>
    <xf numFmtId="178" fontId="5" fillId="0" borderId="6" applyFont="0" applyFill="0" applyBorder="0" applyAlignment="0" applyProtection="0"/>
    <xf numFmtId="178" fontId="5" fillId="0" borderId="6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protection locked="0"/>
    </xf>
    <xf numFmtId="0" fontId="43" fillId="0" borderId="0">
      <protection locked="0"/>
    </xf>
    <xf numFmtId="0" fontId="5" fillId="0" borderId="0">
      <protection locked="0"/>
    </xf>
    <xf numFmtId="0" fontId="52" fillId="0" borderId="0">
      <protection locked="0"/>
    </xf>
    <xf numFmtId="10" fontId="5" fillId="0" borderId="0" applyFill="0" applyBorder="0" applyAlignment="0" applyProtection="0"/>
    <xf numFmtId="10" fontId="5" fillId="0" borderId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0" fontId="130" fillId="0" borderId="0"/>
    <xf numFmtId="37" fontId="58" fillId="0" borderId="0">
      <protection locked="0"/>
    </xf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28" fillId="0" borderId="1">
      <alignment horizontal="center"/>
    </xf>
    <xf numFmtId="3" fontId="64" fillId="0" borderId="0" applyFont="0" applyFill="0" applyBorder="0" applyAlignment="0" applyProtection="0"/>
    <xf numFmtId="0" fontId="64" fillId="33" borderId="0" applyNumberFormat="0" applyFont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0" fontId="46" fillId="34" borderId="0">
      <alignment horizontal="center"/>
    </xf>
    <xf numFmtId="2" fontId="5" fillId="0" borderId="0" applyFill="0" applyBorder="0" applyProtection="0">
      <alignment horizontal="right"/>
      <protection locked="0"/>
    </xf>
    <xf numFmtId="2" fontId="5" fillId="0" borderId="0" applyFill="0" applyBorder="0" applyProtection="0">
      <alignment horizontal="right"/>
      <protection locked="0"/>
    </xf>
    <xf numFmtId="38" fontId="131" fillId="0" borderId="0"/>
    <xf numFmtId="0" fontId="132" fillId="35" borderId="5">
      <alignment horizontal="center"/>
    </xf>
    <xf numFmtId="210" fontId="133" fillId="0" borderId="0" applyBorder="0" applyAlignment="0"/>
    <xf numFmtId="37" fontId="64" fillId="0" borderId="0" applyFont="0" applyFill="0" applyBorder="0" applyAlignment="0" applyProtection="0"/>
    <xf numFmtId="0" fontId="113" fillId="36" borderId="0">
      <alignment horizontal="center"/>
    </xf>
    <xf numFmtId="49" fontId="134" fillId="13" borderId="0">
      <alignment horizontal="center"/>
    </xf>
    <xf numFmtId="0" fontId="22" fillId="0" borderId="0"/>
    <xf numFmtId="3" fontId="135" fillId="0" borderId="0" applyNumberFormat="0" applyBorder="0">
      <protection locked="0"/>
    </xf>
    <xf numFmtId="40" fontId="136" fillId="0" borderId="0" applyNumberFormat="0" applyBorder="0">
      <protection locked="0"/>
    </xf>
    <xf numFmtId="0" fontId="137" fillId="0" borderId="0" applyNumberFormat="0" applyBorder="0">
      <protection locked="0"/>
    </xf>
    <xf numFmtId="40" fontId="136" fillId="0" borderId="0" applyNumberFormat="0" applyBorder="0">
      <protection locked="0"/>
    </xf>
    <xf numFmtId="3" fontId="135" fillId="0" borderId="0" applyNumberFormat="0" applyBorder="0">
      <protection locked="0"/>
    </xf>
    <xf numFmtId="0" fontId="135" fillId="0" borderId="0" applyNumberFormat="0"/>
    <xf numFmtId="14" fontId="138" fillId="0" borderId="28" applyNumberFormat="0">
      <alignment vertical="top"/>
    </xf>
    <xf numFmtId="0" fontId="139" fillId="0" borderId="0" applyNumberFormat="0" applyBorder="0">
      <alignment vertical="top" wrapText="1"/>
    </xf>
    <xf numFmtId="196" fontId="64" fillId="35" borderId="6" applyNumberFormat="0" applyFont="0" applyBorder="0" applyAlignment="0" applyProtection="0">
      <alignment horizontal="center"/>
    </xf>
    <xf numFmtId="0" fontId="5" fillId="0" borderId="0"/>
    <xf numFmtId="0" fontId="5" fillId="0" borderId="0"/>
    <xf numFmtId="0" fontId="49" fillId="0" borderId="0" applyNumberFormat="0" applyFill="0" applyBorder="0" applyProtection="0">
      <alignment horizontal="left" vertical="center"/>
    </xf>
    <xf numFmtId="0" fontId="74" fillId="12" borderId="0">
      <alignment horizontal="center"/>
    </xf>
    <xf numFmtId="0" fontId="74" fillId="12" borderId="0">
      <alignment horizontal="centerContinuous"/>
    </xf>
    <xf numFmtId="0" fontId="111" fillId="13" borderId="0">
      <alignment horizontal="left"/>
    </xf>
    <xf numFmtId="49" fontId="111" fillId="13" borderId="0">
      <alignment horizontal="center"/>
    </xf>
    <xf numFmtId="0" fontId="73" fillId="12" borderId="0">
      <alignment horizontal="left"/>
    </xf>
    <xf numFmtId="49" fontId="111" fillId="13" borderId="0">
      <alignment horizontal="left"/>
    </xf>
    <xf numFmtId="0" fontId="73" fillId="12" borderId="0">
      <alignment horizontal="centerContinuous"/>
    </xf>
    <xf numFmtId="0" fontId="73" fillId="12" borderId="0">
      <alignment horizontal="right"/>
    </xf>
    <xf numFmtId="49" fontId="113" fillId="13" borderId="0">
      <alignment horizontal="left"/>
    </xf>
    <xf numFmtId="0" fontId="74" fillId="12" borderId="0">
      <alignment horizontal="right"/>
    </xf>
    <xf numFmtId="0" fontId="46" fillId="37" borderId="0">
      <alignment horizontal="center"/>
    </xf>
    <xf numFmtId="0" fontId="5" fillId="38" borderId="0" applyNumberFormat="0" applyFont="0" applyAlignment="0" applyProtection="0"/>
    <xf numFmtId="0" fontId="5" fillId="38" borderId="0" applyNumberFormat="0" applyFont="0" applyAlignment="0" applyProtection="0"/>
    <xf numFmtId="0" fontId="118" fillId="39" borderId="14"/>
    <xf numFmtId="0" fontId="111" fillId="40" borderId="0">
      <alignment horizontal="center"/>
    </xf>
    <xf numFmtId="0" fontId="86" fillId="40" borderId="0">
      <alignment horizontal="center"/>
    </xf>
    <xf numFmtId="4" fontId="134" fillId="41" borderId="29" applyNumberFormat="0" applyProtection="0">
      <alignment vertical="center"/>
    </xf>
    <xf numFmtId="4" fontId="140" fillId="41" borderId="29" applyNumberFormat="0" applyProtection="0">
      <alignment vertical="center"/>
    </xf>
    <xf numFmtId="4" fontId="141" fillId="41" borderId="29" applyNumberFormat="0" applyProtection="0">
      <alignment horizontal="left" vertical="center"/>
    </xf>
    <xf numFmtId="0" fontId="113" fillId="41" borderId="29" applyNumberFormat="0" applyProtection="0">
      <alignment horizontal="left" vertical="top" indent="1"/>
    </xf>
    <xf numFmtId="4" fontId="142" fillId="0" borderId="0" applyNumberFormat="0" applyProtection="0">
      <alignment horizontal="left" vertical="center"/>
    </xf>
    <xf numFmtId="4" fontId="143" fillId="42" borderId="30" applyNumberFormat="0" applyProtection="0">
      <alignment vertical="center"/>
    </xf>
    <xf numFmtId="4" fontId="141" fillId="42" borderId="29" applyNumberFormat="0" applyProtection="0">
      <alignment horizontal="right" vertical="center"/>
    </xf>
    <xf numFmtId="4" fontId="141" fillId="43" borderId="29" applyNumberFormat="0" applyProtection="0">
      <alignment horizontal="right" vertical="center"/>
    </xf>
    <xf numFmtId="4" fontId="141" fillId="44" borderId="29" applyNumberFormat="0" applyProtection="0">
      <alignment horizontal="right" vertical="center"/>
    </xf>
    <xf numFmtId="4" fontId="3" fillId="22" borderId="30" applyNumberFormat="0" applyProtection="0">
      <alignment vertical="center"/>
    </xf>
    <xf numFmtId="4" fontId="141" fillId="5" borderId="29" applyNumberFormat="0" applyProtection="0">
      <alignment horizontal="right" vertical="center"/>
    </xf>
    <xf numFmtId="4" fontId="141" fillId="45" borderId="29" applyNumberFormat="0" applyProtection="0">
      <alignment horizontal="right" vertical="center"/>
    </xf>
    <xf numFmtId="4" fontId="141" fillId="10" borderId="29" applyNumberFormat="0" applyProtection="0">
      <alignment horizontal="right" vertical="center"/>
    </xf>
    <xf numFmtId="4" fontId="143" fillId="46" borderId="30" applyNumberFormat="0" applyProtection="0">
      <alignment vertical="center"/>
    </xf>
    <xf numFmtId="4" fontId="141" fillId="16" borderId="29" applyNumberFormat="0" applyProtection="0">
      <alignment horizontal="right" vertical="center"/>
    </xf>
    <xf numFmtId="4" fontId="141" fillId="39" borderId="29" applyNumberFormat="0" applyProtection="0">
      <alignment horizontal="right" vertical="center"/>
    </xf>
    <xf numFmtId="4" fontId="141" fillId="46" borderId="29" applyNumberFormat="0" applyProtection="0">
      <alignment horizontal="right" vertical="center"/>
    </xf>
    <xf numFmtId="4" fontId="5" fillId="42" borderId="30" applyNumberFormat="0" applyProtection="0">
      <alignment vertical="center"/>
    </xf>
    <xf numFmtId="4" fontId="5" fillId="42" borderId="30" applyNumberFormat="0" applyProtection="0">
      <alignment vertical="center"/>
    </xf>
    <xf numFmtId="4" fontId="142" fillId="0" borderId="0" applyNumberFormat="0" applyProtection="0">
      <alignment horizontal="left" vertical="center"/>
    </xf>
    <xf numFmtId="4" fontId="142" fillId="0" borderId="0" applyNumberFormat="0" applyProtection="0">
      <alignment horizontal="left" vertical="center"/>
    </xf>
    <xf numFmtId="4" fontId="134" fillId="47" borderId="0" applyNumberFormat="0" applyProtection="0">
      <alignment horizontal="left" vertical="center"/>
    </xf>
    <xf numFmtId="4" fontId="141" fillId="0" borderId="29" applyNumberFormat="0" applyProtection="0">
      <alignment horizontal="right" vertical="center"/>
    </xf>
    <xf numFmtId="4" fontId="5" fillId="11" borderId="30" applyNumberFormat="0" applyProtection="0">
      <alignment horizontal="left" vertical="center" indent="1"/>
    </xf>
    <xf numFmtId="4" fontId="5" fillId="11" borderId="30" applyNumberFormat="0" applyProtection="0">
      <alignment horizontal="left" vertical="center" indent="1"/>
    </xf>
    <xf numFmtId="4" fontId="144" fillId="0" borderId="0" applyNumberFormat="0" applyProtection="0">
      <alignment horizontal="left" vertical="center"/>
    </xf>
    <xf numFmtId="4" fontId="144" fillId="0" borderId="0" applyNumberFormat="0" applyProtection="0">
      <alignment horizontal="left" vertical="center"/>
    </xf>
    <xf numFmtId="0" fontId="5" fillId="47" borderId="29" applyNumberFormat="0" applyProtection="0">
      <alignment horizontal="left" vertical="center" indent="1"/>
    </xf>
    <xf numFmtId="0" fontId="5" fillId="47" borderId="29" applyNumberFormat="0" applyProtection="0">
      <alignment horizontal="left" vertical="center" indent="1"/>
    </xf>
    <xf numFmtId="0" fontId="5" fillId="47" borderId="29" applyNumberFormat="0" applyProtection="0">
      <alignment horizontal="left" vertical="top" indent="1"/>
    </xf>
    <xf numFmtId="0" fontId="5" fillId="47" borderId="29" applyNumberFormat="0" applyProtection="0">
      <alignment horizontal="left" vertical="top" indent="1"/>
    </xf>
    <xf numFmtId="0" fontId="5" fillId="48" borderId="29" applyNumberFormat="0" applyProtection="0">
      <alignment horizontal="left" vertical="center" indent="1"/>
    </xf>
    <xf numFmtId="0" fontId="5" fillId="48" borderId="29" applyNumberFormat="0" applyProtection="0">
      <alignment horizontal="left" vertical="center" indent="1"/>
    </xf>
    <xf numFmtId="0" fontId="5" fillId="48" borderId="29" applyNumberFormat="0" applyProtection="0">
      <alignment horizontal="left" vertical="top" indent="1"/>
    </xf>
    <xf numFmtId="0" fontId="5" fillId="48" borderId="29" applyNumberFormat="0" applyProtection="0">
      <alignment horizontal="left" vertical="top" indent="1"/>
    </xf>
    <xf numFmtId="0" fontId="5" fillId="8" borderId="29" applyNumberFormat="0" applyProtection="0">
      <alignment horizontal="left" vertical="center" indent="1"/>
    </xf>
    <xf numFmtId="0" fontId="5" fillId="8" borderId="29" applyNumberFormat="0" applyProtection="0">
      <alignment horizontal="left" vertical="center" indent="1"/>
    </xf>
    <xf numFmtId="0" fontId="5" fillId="8" borderId="29" applyNumberFormat="0" applyProtection="0">
      <alignment horizontal="left" vertical="top" indent="1"/>
    </xf>
    <xf numFmtId="0" fontId="5" fillId="8" borderId="29" applyNumberFormat="0" applyProtection="0">
      <alignment horizontal="left" vertical="top" indent="1"/>
    </xf>
    <xf numFmtId="0" fontId="5" fillId="28" borderId="29" applyNumberFormat="0" applyProtection="0">
      <alignment horizontal="left" vertical="center" indent="1"/>
    </xf>
    <xf numFmtId="0" fontId="5" fillId="28" borderId="29" applyNumberFormat="0" applyProtection="0">
      <alignment horizontal="left" vertical="center" indent="1"/>
    </xf>
    <xf numFmtId="0" fontId="5" fillId="28" borderId="29" applyNumberFormat="0" applyProtection="0">
      <alignment horizontal="left" vertical="top" indent="1"/>
    </xf>
    <xf numFmtId="0" fontId="5" fillId="28" borderId="29" applyNumberFormat="0" applyProtection="0">
      <alignment horizontal="left" vertical="top" indent="1"/>
    </xf>
    <xf numFmtId="4" fontId="141" fillId="28" borderId="29" applyNumberFormat="0" applyProtection="0">
      <alignment vertical="center"/>
    </xf>
    <xf numFmtId="4" fontId="145" fillId="28" borderId="29" applyNumberFormat="0" applyProtection="0">
      <alignment vertical="center"/>
    </xf>
    <xf numFmtId="4" fontId="134" fillId="8" borderId="31" applyNumberFormat="0" applyProtection="0">
      <alignment horizontal="left" vertical="center"/>
    </xf>
    <xf numFmtId="0" fontId="122" fillId="23" borderId="29" applyNumberFormat="0" applyProtection="0">
      <alignment horizontal="left" vertical="top" indent="1"/>
    </xf>
    <xf numFmtId="4" fontId="141" fillId="0" borderId="29" applyNumberFormat="0" applyProtection="0">
      <alignment horizontal="right" vertical="center"/>
    </xf>
    <xf numFmtId="4" fontId="145" fillId="28" borderId="29" applyNumberFormat="0" applyProtection="0">
      <alignment horizontal="right" vertical="center"/>
    </xf>
    <xf numFmtId="4" fontId="134" fillId="0" borderId="29" applyNumberFormat="0" applyProtection="0">
      <alignment horizontal="left" vertical="center"/>
    </xf>
    <xf numFmtId="0" fontId="122" fillId="48" borderId="29" applyNumberFormat="0" applyProtection="0">
      <alignment horizontal="left" vertical="top" indent="1"/>
    </xf>
    <xf numFmtId="4" fontId="5" fillId="11" borderId="30" applyNumberFormat="0" applyProtection="0">
      <alignment vertical="center"/>
    </xf>
    <xf numFmtId="4" fontId="5" fillId="11" borderId="30" applyNumberFormat="0" applyProtection="0">
      <alignment vertical="center"/>
    </xf>
    <xf numFmtId="4" fontId="5" fillId="11" borderId="30" applyNumberFormat="0" applyProtection="0">
      <alignment vertical="center"/>
    </xf>
    <xf numFmtId="4" fontId="5" fillId="11" borderId="30" applyNumberFormat="0" applyProtection="0">
      <alignment vertical="center"/>
    </xf>
    <xf numFmtId="4" fontId="5" fillId="23" borderId="30" applyNumberFormat="0" applyProtection="0">
      <alignment horizontal="left" vertical="center" indent="1"/>
    </xf>
    <xf numFmtId="4" fontId="5" fillId="23" borderId="30" applyNumberFormat="0" applyProtection="0">
      <alignment horizontal="left" vertical="center" indent="1"/>
    </xf>
    <xf numFmtId="4" fontId="146" fillId="0" borderId="0" applyNumberFormat="0" applyProtection="0">
      <alignment horizontal="left" vertical="center"/>
    </xf>
    <xf numFmtId="4" fontId="147" fillId="28" borderId="29" applyNumberFormat="0" applyProtection="0">
      <alignment horizontal="right" vertical="center"/>
    </xf>
    <xf numFmtId="0" fontId="64" fillId="0" borderId="0"/>
    <xf numFmtId="0" fontId="148" fillId="0" borderId="0"/>
    <xf numFmtId="0" fontId="73" fillId="49" borderId="0"/>
    <xf numFmtId="0" fontId="122" fillId="23" borderId="0" applyNumberFormat="0" applyBorder="0" applyAlignment="0" applyProtection="0"/>
    <xf numFmtId="0" fontId="122" fillId="23" borderId="0"/>
    <xf numFmtId="0" fontId="118" fillId="10" borderId="0"/>
    <xf numFmtId="0" fontId="149" fillId="50" borderId="0" applyNumberFormat="0" applyBorder="0" applyAlignment="0" applyProtection="0"/>
    <xf numFmtId="0" fontId="70" fillId="28" borderId="0" applyNumberFormat="0" applyBorder="0" applyAlignment="0" applyProtection="0"/>
    <xf numFmtId="1" fontId="130" fillId="51" borderId="0" applyNumberFormat="0" applyFont="0" applyBorder="0" applyAlignment="0">
      <alignment horizontal="left"/>
    </xf>
    <xf numFmtId="211" fontId="5" fillId="11" borderId="14">
      <alignment horizontal="center"/>
    </xf>
    <xf numFmtId="3" fontId="5" fillId="11" borderId="14" applyFont="0">
      <alignment horizontal="right"/>
    </xf>
    <xf numFmtId="212" fontId="5" fillId="11" borderId="14" applyFont="0">
      <alignment horizontal="right"/>
    </xf>
    <xf numFmtId="196" fontId="5" fillId="11" borderId="14" applyFont="0">
      <alignment horizontal="right"/>
    </xf>
    <xf numFmtId="10" fontId="5" fillId="11" borderId="14" applyFont="0">
      <alignment horizontal="right"/>
    </xf>
    <xf numFmtId="9" fontId="5" fillId="11" borderId="14" applyFont="0">
      <alignment horizontal="right"/>
    </xf>
    <xf numFmtId="213" fontId="5" fillId="11" borderId="14" applyFont="0">
      <alignment horizontal="center" wrapText="1"/>
    </xf>
    <xf numFmtId="214" fontId="150" fillId="0" borderId="0"/>
    <xf numFmtId="38" fontId="151" fillId="0" borderId="0"/>
    <xf numFmtId="0" fontId="152" fillId="0" borderId="0">
      <alignment horizontal="center"/>
    </xf>
    <xf numFmtId="0" fontId="82" fillId="0" borderId="0"/>
    <xf numFmtId="0" fontId="153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15" fontId="154" fillId="0" borderId="0" applyNumberFormat="0" applyFill="0" applyBorder="0" applyAlignment="0" applyProtection="0">
      <alignment horizontal="right" vertical="center" wrapText="1"/>
    </xf>
    <xf numFmtId="0" fontId="155" fillId="0" borderId="0" applyNumberFormat="0" applyFill="0" applyBorder="0" applyAlignment="0" applyProtection="0"/>
    <xf numFmtId="0" fontId="156" fillId="0" borderId="0" applyNumberFormat="0" applyFill="0" applyBorder="0" applyAlignment="0" applyProtection="0">
      <protection locked="0"/>
    </xf>
    <xf numFmtId="0" fontId="151" fillId="0" borderId="11" applyNumberFormat="0" applyFill="0" applyProtection="0">
      <alignment horizontal="right"/>
    </xf>
    <xf numFmtId="0" fontId="47" fillId="0" borderId="0">
      <alignment horizontal="left"/>
    </xf>
    <xf numFmtId="171" fontId="49" fillId="0" borderId="0"/>
    <xf numFmtId="1" fontId="5" fillId="52" borderId="14" applyFont="0">
      <alignment horizontal="right"/>
    </xf>
    <xf numFmtId="216" fontId="5" fillId="52" borderId="14" applyFont="0"/>
    <xf numFmtId="9" fontId="5" fillId="52" borderId="14" applyFont="0">
      <alignment horizontal="right"/>
    </xf>
    <xf numFmtId="217" fontId="5" fillId="52" borderId="14" applyFont="0">
      <alignment horizontal="right"/>
    </xf>
    <xf numFmtId="10" fontId="5" fillId="52" borderId="14" applyFont="0">
      <alignment horizontal="right"/>
    </xf>
    <xf numFmtId="0" fontId="5" fillId="52" borderId="14" applyFont="0">
      <alignment horizontal="center" wrapText="1"/>
    </xf>
    <xf numFmtId="49" fontId="5" fillId="52" borderId="14" applyFont="0"/>
    <xf numFmtId="216" fontId="5" fillId="53" borderId="14" applyFont="0"/>
    <xf numFmtId="9" fontId="5" fillId="53" borderId="14" applyFont="0">
      <alignment horizontal="right"/>
    </xf>
    <xf numFmtId="216" fontId="5" fillId="43" borderId="14" applyFont="0">
      <alignment horizontal="right"/>
    </xf>
    <xf numFmtId="1" fontId="5" fillId="43" borderId="14" applyFont="0">
      <alignment horizontal="right"/>
    </xf>
    <xf numFmtId="10" fontId="5" fillId="43" borderId="14" applyFont="0">
      <alignment horizontal="right"/>
    </xf>
    <xf numFmtId="9" fontId="5" fillId="43" borderId="14" applyFont="0">
      <alignment horizontal="right"/>
    </xf>
    <xf numFmtId="217" fontId="5" fillId="43" borderId="14" applyFont="0">
      <alignment horizontal="right"/>
    </xf>
    <xf numFmtId="10" fontId="5" fillId="43" borderId="32" applyFont="0">
      <alignment horizontal="right"/>
    </xf>
    <xf numFmtId="0" fontId="5" fillId="43" borderId="14" applyFont="0">
      <alignment horizontal="center" wrapText="1"/>
      <protection locked="0"/>
    </xf>
    <xf numFmtId="49" fontId="5" fillId="43" borderId="14" applyFont="0"/>
    <xf numFmtId="15" fontId="157" fillId="0" borderId="0">
      <alignment horizontal="center"/>
    </xf>
    <xf numFmtId="0" fontId="158" fillId="0" borderId="0"/>
    <xf numFmtId="0" fontId="5" fillId="0" borderId="0"/>
    <xf numFmtId="0" fontId="5" fillId="0" borderId="0"/>
    <xf numFmtId="0" fontId="151" fillId="0" borderId="7" applyNumberFormat="0" applyProtection="0">
      <alignment horizontal="right"/>
    </xf>
    <xf numFmtId="0" fontId="5" fillId="0" borderId="0"/>
    <xf numFmtId="0" fontId="5" fillId="0" borderId="0"/>
    <xf numFmtId="0" fontId="159" fillId="0" borderId="3" applyNumberFormat="0" applyFill="0" applyProtection="0"/>
    <xf numFmtId="0" fontId="104" fillId="0" borderId="0" applyBorder="0" applyProtection="0">
      <alignment horizontal="left"/>
    </xf>
    <xf numFmtId="0" fontId="160" fillId="0" borderId="0">
      <alignment vertical="center"/>
    </xf>
    <xf numFmtId="0" fontId="93" fillId="0" borderId="0">
      <alignment vertical="center"/>
    </xf>
    <xf numFmtId="0" fontId="160" fillId="0" borderId="0">
      <alignment vertical="center"/>
    </xf>
    <xf numFmtId="0" fontId="98" fillId="0" borderId="0">
      <alignment vertical="center"/>
    </xf>
    <xf numFmtId="0" fontId="161" fillId="0" borderId="0" applyFill="0" applyBorder="0" applyProtection="0">
      <alignment horizontal="left"/>
    </xf>
    <xf numFmtId="0" fontId="41" fillId="0" borderId="17" applyFill="0" applyBorder="0" applyProtection="0">
      <alignment horizontal="left" vertical="top"/>
    </xf>
    <xf numFmtId="0" fontId="162" fillId="0" borderId="5" applyNumberFormat="0" applyFont="0" applyAlignment="0">
      <alignment horizontal="center" vertical="center" wrapText="1"/>
    </xf>
    <xf numFmtId="49" fontId="23" fillId="0" borderId="3">
      <alignment horizontal="left" vertical="top" wrapText="1"/>
    </xf>
    <xf numFmtId="0" fontId="162" fillId="41" borderId="6">
      <alignment horizontal="center" vertical="center" wrapText="1"/>
    </xf>
    <xf numFmtId="0" fontId="5" fillId="54" borderId="0" applyNumberFormat="0">
      <alignment horizontal="left"/>
    </xf>
    <xf numFmtId="0" fontId="5" fillId="55" borderId="0" applyNumberFormat="0" applyBorder="0">
      <alignment horizontal="centerContinuous"/>
    </xf>
    <xf numFmtId="0" fontId="5" fillId="55" borderId="0" applyNumberFormat="0" applyBorder="0">
      <alignment horizontal="centerContinuous"/>
    </xf>
    <xf numFmtId="0" fontId="28" fillId="0" borderId="3">
      <alignment horizontal="center"/>
    </xf>
    <xf numFmtId="218" fontId="151" fillId="0" borderId="3">
      <alignment horizontal="centerContinuous"/>
    </xf>
    <xf numFmtId="38" fontId="131" fillId="0" borderId="0"/>
    <xf numFmtId="175" fontId="40" fillId="0" borderId="0" applyFill="0" applyBorder="0"/>
    <xf numFmtId="38" fontId="163" fillId="56" borderId="14"/>
    <xf numFmtId="0" fontId="113" fillId="57" borderId="33" applyProtection="0">
      <alignment horizontal="left"/>
    </xf>
    <xf numFmtId="0" fontId="64" fillId="0" borderId="0">
      <alignment horizontal="center"/>
    </xf>
    <xf numFmtId="0" fontId="5" fillId="0" borderId="0"/>
    <xf numFmtId="0" fontId="5" fillId="0" borderId="0"/>
    <xf numFmtId="165" fontId="122" fillId="0" borderId="0" applyFont="0" applyFill="0" applyBorder="0" applyAlignment="0" applyProtection="0"/>
    <xf numFmtId="0" fontId="164" fillId="0" borderId="0">
      <alignment horizontal="right"/>
    </xf>
    <xf numFmtId="0" fontId="108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96" fontId="115" fillId="0" borderId="0">
      <protection locked="0"/>
    </xf>
    <xf numFmtId="0" fontId="168" fillId="13" borderId="0">
      <alignment horizontal="center"/>
    </xf>
    <xf numFmtId="42" fontId="122" fillId="0" borderId="0" applyFont="0" applyFill="0" applyBorder="0" applyAlignment="0" applyProtection="0"/>
    <xf numFmtId="44" fontId="5" fillId="0" borderId="0" applyFont="0" applyFill="0" applyBorder="0" applyAlignment="0" applyProtection="0"/>
    <xf numFmtId="219" fontId="119" fillId="0" borderId="34" applyFont="0" applyFill="0" applyBorder="0" applyAlignment="0" applyProtection="0">
      <alignment horizontal="left"/>
    </xf>
    <xf numFmtId="42" fontId="81" fillId="0" borderId="0" applyFont="0" applyFill="0" applyBorder="0" applyAlignment="0" applyProtection="0"/>
    <xf numFmtId="8" fontId="82" fillId="0" borderId="0" applyFont="0" applyFill="0" applyBorder="0" applyAlignment="0" applyProtection="0"/>
    <xf numFmtId="1" fontId="169" fillId="0" borderId="0">
      <protection locked="0"/>
    </xf>
    <xf numFmtId="1" fontId="170" fillId="0" borderId="8" applyFill="0" applyProtection="0">
      <alignment horizontal="right"/>
    </xf>
    <xf numFmtId="0" fontId="46" fillId="41" borderId="0">
      <alignment horizontal="center"/>
    </xf>
    <xf numFmtId="0" fontId="64" fillId="0" borderId="0"/>
    <xf numFmtId="43" fontId="5" fillId="0" borderId="0" applyFont="0" applyFill="0" applyBorder="0" applyAlignment="0" applyProtection="0"/>
    <xf numFmtId="0" fontId="171" fillId="0" borderId="0"/>
    <xf numFmtId="43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28" fillId="0" borderId="0"/>
    <xf numFmtId="220" fontId="23" fillId="0" borderId="0" applyFont="0" applyFill="0" applyBorder="0" applyAlignment="0" applyProtection="0"/>
    <xf numFmtId="221" fontId="23" fillId="0" borderId="0" applyFont="0" applyFill="0" applyBorder="0" applyAlignment="0" applyProtection="0"/>
    <xf numFmtId="0" fontId="5" fillId="0" borderId="0"/>
    <xf numFmtId="0" fontId="172" fillId="0" borderId="0" applyNumberFormat="0" applyFill="0" applyBorder="0" applyAlignment="0" applyProtection="0">
      <alignment vertical="top"/>
      <protection locked="0"/>
    </xf>
    <xf numFmtId="222" fontId="23" fillId="0" borderId="0" applyFont="0" applyFill="0" applyBorder="0" applyAlignment="0" applyProtection="0"/>
    <xf numFmtId="223" fontId="23" fillId="0" borderId="0" applyFont="0" applyFill="0" applyBorder="0" applyAlignment="0" applyProtection="0"/>
    <xf numFmtId="179" fontId="72" fillId="0" borderId="35" applyFill="0" applyBorder="0" applyAlignment="0" applyProtection="0">
      <alignment horizontal="centerContinuous"/>
    </xf>
    <xf numFmtId="0" fontId="159" fillId="0" borderId="35" applyNumberFormat="0" applyFill="0" applyProtection="0"/>
    <xf numFmtId="49" fontId="23" fillId="0" borderId="35">
      <alignment horizontal="left" vertical="top" wrapText="1"/>
    </xf>
    <xf numFmtId="0" fontId="28" fillId="0" borderId="35">
      <alignment horizontal="center"/>
    </xf>
    <xf numFmtId="218" fontId="151" fillId="0" borderId="35">
      <alignment horizontal="centerContinuous"/>
    </xf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167" fontId="5" fillId="0" borderId="0" applyFont="0" applyFill="0" applyBorder="0" applyAlignment="0" applyProtection="0"/>
  </cellStyleXfs>
  <cellXfs count="504">
    <xf numFmtId="0" fontId="0" fillId="0" borderId="0" xfId="0"/>
    <xf numFmtId="171" fontId="1" fillId="0" borderId="0" xfId="0" applyNumberFormat="1" applyFont="1" applyAlignment="1">
      <alignment horizontal="left" vertical="center"/>
    </xf>
    <xf numFmtId="171" fontId="173" fillId="0" borderId="0" xfId="0" applyNumberFormat="1" applyFont="1"/>
    <xf numFmtId="0" fontId="173" fillId="0" borderId="0" xfId="0" applyFont="1"/>
    <xf numFmtId="0" fontId="1" fillId="0" borderId="0" xfId="0" applyFont="1" applyAlignment="1">
      <alignment horizontal="left" vertical="center"/>
    </xf>
    <xf numFmtId="0" fontId="174" fillId="0" borderId="0" xfId="0" applyFont="1" applyAlignment="1">
      <alignment horizontal="left" vertical="center"/>
    </xf>
    <xf numFmtId="0" fontId="176" fillId="0" borderId="0" xfId="0" applyFont="1"/>
    <xf numFmtId="0" fontId="176" fillId="0" borderId="0" xfId="0" applyFont="1" applyAlignment="1"/>
    <xf numFmtId="171" fontId="176" fillId="0" borderId="0" xfId="0" applyNumberFormat="1" applyFont="1"/>
    <xf numFmtId="0" fontId="176" fillId="0" borderId="0" xfId="0" applyFont="1" applyBorder="1"/>
    <xf numFmtId="171" fontId="176" fillId="0" borderId="0" xfId="0" applyNumberFormat="1" applyFont="1" applyAlignment="1"/>
    <xf numFmtId="171" fontId="176" fillId="0" borderId="0" xfId="0" applyNumberFormat="1" applyFont="1" applyFill="1" applyAlignment="1"/>
    <xf numFmtId="171" fontId="176" fillId="0" borderId="0" xfId="0" applyNumberFormat="1" applyFont="1" applyFill="1"/>
    <xf numFmtId="171" fontId="175" fillId="0" borderId="0" xfId="0" applyNumberFormat="1" applyFont="1" applyAlignment="1">
      <alignment horizontal="right"/>
    </xf>
    <xf numFmtId="194" fontId="176" fillId="0" borderId="0" xfId="0" applyNumberFormat="1" applyFont="1"/>
    <xf numFmtId="0" fontId="177" fillId="0" borderId="0" xfId="0" applyFont="1" applyAlignment="1">
      <alignment horizontal="center"/>
    </xf>
    <xf numFmtId="171" fontId="175" fillId="0" borderId="0" xfId="0" applyNumberFormat="1" applyFont="1"/>
    <xf numFmtId="171" fontId="178" fillId="0" borderId="0" xfId="0" applyNumberFormat="1" applyFont="1"/>
    <xf numFmtId="171" fontId="179" fillId="0" borderId="0" xfId="0" applyNumberFormat="1" applyFont="1" applyAlignment="1">
      <alignment horizontal="left" vertical="center"/>
    </xf>
    <xf numFmtId="0" fontId="173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76" fillId="0" borderId="0" xfId="0" applyFont="1" applyFill="1" applyBorder="1"/>
    <xf numFmtId="0" fontId="173" fillId="0" borderId="0" xfId="0" applyFont="1" applyBorder="1"/>
    <xf numFmtId="0" fontId="1" fillId="0" borderId="0" xfId="0" applyFont="1" applyBorder="1" applyAlignment="1">
      <alignment horizontal="left" vertical="center"/>
    </xf>
    <xf numFmtId="0" fontId="180" fillId="0" borderId="0" xfId="0" applyFont="1"/>
    <xf numFmtId="0" fontId="182" fillId="0" borderId="0" xfId="0" applyFont="1"/>
    <xf numFmtId="0" fontId="181" fillId="0" borderId="0" xfId="0" applyFont="1" applyAlignment="1">
      <alignment horizontal="center"/>
    </xf>
    <xf numFmtId="0" fontId="0" fillId="0" borderId="0" xfId="0" applyAlignment="1">
      <alignment horizontal="right"/>
    </xf>
    <xf numFmtId="171" fontId="178" fillId="0" borderId="0" xfId="0" applyNumberFormat="1" applyFont="1" applyFill="1" applyAlignment="1">
      <alignment horizontal="right"/>
    </xf>
    <xf numFmtId="171" fontId="179" fillId="0" borderId="0" xfId="0" applyNumberFormat="1" applyFont="1" applyFill="1" applyAlignment="1">
      <alignment horizontal="right" vertical="center"/>
    </xf>
    <xf numFmtId="171" fontId="178" fillId="0" borderId="0" xfId="0" applyNumberFormat="1" applyFont="1" applyAlignment="1">
      <alignment horizontal="right"/>
    </xf>
    <xf numFmtId="171" fontId="179" fillId="0" borderId="0" xfId="0" applyNumberFormat="1" applyFont="1" applyAlignment="1">
      <alignment horizontal="right" vertical="center"/>
    </xf>
    <xf numFmtId="0" fontId="186" fillId="0" borderId="0" xfId="0" applyFont="1" applyAlignment="1">
      <alignment horizontal="center"/>
    </xf>
    <xf numFmtId="0" fontId="187" fillId="0" borderId="0" xfId="0" applyFont="1" applyAlignment="1">
      <alignment horizontal="center"/>
    </xf>
    <xf numFmtId="0" fontId="188" fillId="0" borderId="0" xfId="0" applyFont="1" applyAlignment="1">
      <alignment vertical="center" wrapText="1"/>
    </xf>
    <xf numFmtId="0" fontId="188" fillId="0" borderId="0" xfId="0" applyFont="1" applyAlignment="1">
      <alignment wrapText="1"/>
    </xf>
    <xf numFmtId="0" fontId="0" fillId="0" borderId="0" xfId="0" applyFont="1"/>
    <xf numFmtId="171" fontId="190" fillId="0" borderId="0" xfId="0" applyNumberFormat="1" applyFont="1"/>
    <xf numFmtId="171" fontId="190" fillId="0" borderId="0" xfId="0" applyNumberFormat="1" applyFont="1" applyFill="1"/>
    <xf numFmtId="171" fontId="191" fillId="0" borderId="0" xfId="0" applyNumberFormat="1" applyFont="1"/>
    <xf numFmtId="171" fontId="192" fillId="0" borderId="0" xfId="0" applyNumberFormat="1" applyFont="1"/>
    <xf numFmtId="171" fontId="192" fillId="0" borderId="0" xfId="0" applyNumberFormat="1" applyFont="1" applyAlignment="1">
      <alignment horizontal="left" vertical="center"/>
    </xf>
    <xf numFmtId="171" fontId="193" fillId="0" borderId="0" xfId="0" applyNumberFormat="1" applyFont="1" applyAlignment="1">
      <alignment wrapText="1"/>
    </xf>
    <xf numFmtId="171" fontId="193" fillId="0" borderId="0" xfId="0" applyNumberFormat="1" applyFont="1"/>
    <xf numFmtId="225" fontId="194" fillId="58" borderId="0" xfId="0" quotePrefix="1" applyNumberFormat="1" applyFont="1" applyFill="1" applyAlignment="1">
      <alignment horizontal="right"/>
    </xf>
    <xf numFmtId="225" fontId="193" fillId="0" borderId="0" xfId="0" quotePrefix="1" applyNumberFormat="1" applyFont="1" applyFill="1" applyAlignment="1">
      <alignment horizontal="right"/>
    </xf>
    <xf numFmtId="225" fontId="193" fillId="0" borderId="0" xfId="0" quotePrefix="1" applyNumberFormat="1" applyFont="1" applyBorder="1" applyAlignment="1">
      <alignment horizontal="right"/>
    </xf>
    <xf numFmtId="225" fontId="194" fillId="58" borderId="0" xfId="0" applyNumberFormat="1" applyFont="1" applyFill="1" applyAlignment="1"/>
    <xf numFmtId="225" fontId="193" fillId="0" borderId="0" xfId="0" applyNumberFormat="1" applyFont="1" applyFill="1" applyAlignment="1"/>
    <xf numFmtId="225" fontId="193" fillId="0" borderId="0" xfId="0" applyNumberFormat="1" applyFont="1" applyAlignment="1"/>
    <xf numFmtId="225" fontId="194" fillId="58" borderId="0" xfId="0" applyNumberFormat="1" applyFont="1" applyFill="1" applyAlignment="1">
      <alignment horizontal="right"/>
    </xf>
    <xf numFmtId="225" fontId="193" fillId="0" borderId="0" xfId="0" applyNumberFormat="1" applyFont="1" applyFill="1" applyAlignment="1">
      <alignment horizontal="right"/>
    </xf>
    <xf numFmtId="225" fontId="193" fillId="0" borderId="0" xfId="0" applyNumberFormat="1" applyFont="1" applyAlignment="1">
      <alignment horizontal="right"/>
    </xf>
    <xf numFmtId="225" fontId="194" fillId="0" borderId="0" xfId="0" applyNumberFormat="1" applyFont="1" applyAlignment="1">
      <alignment horizontal="right"/>
    </xf>
    <xf numFmtId="171" fontId="193" fillId="0" borderId="0" xfId="0" applyNumberFormat="1" applyFont="1" applyFill="1"/>
    <xf numFmtId="171" fontId="194" fillId="58" borderId="0" xfId="0" applyNumberFormat="1" applyFont="1" applyFill="1" applyAlignment="1">
      <alignment wrapText="1"/>
    </xf>
    <xf numFmtId="171" fontId="193" fillId="0" borderId="0" xfId="0" applyNumberFormat="1" applyFont="1" applyFill="1" applyAlignment="1">
      <alignment wrapText="1"/>
    </xf>
    <xf numFmtId="194" fontId="193" fillId="0" borderId="0" xfId="0" applyNumberFormat="1" applyFont="1" applyFill="1" applyAlignment="1"/>
    <xf numFmtId="194" fontId="194" fillId="0" borderId="0" xfId="0" applyNumberFormat="1" applyFont="1" applyBorder="1" applyAlignment="1"/>
    <xf numFmtId="194" fontId="193" fillId="0" borderId="0" xfId="0" applyNumberFormat="1" applyFont="1" applyAlignment="1"/>
    <xf numFmtId="194" fontId="193" fillId="0" borderId="0" xfId="0" applyNumberFormat="1" applyFont="1" applyBorder="1" applyAlignment="1"/>
    <xf numFmtId="171" fontId="193" fillId="0" borderId="0" xfId="0" applyNumberFormat="1" applyFont="1" applyAlignment="1"/>
    <xf numFmtId="194" fontId="194" fillId="3" borderId="0" xfId="0" applyNumberFormat="1" applyFont="1" applyFill="1" applyAlignment="1"/>
    <xf numFmtId="194" fontId="194" fillId="3" borderId="35" xfId="0" applyNumberFormat="1" applyFont="1" applyFill="1" applyBorder="1" applyAlignment="1"/>
    <xf numFmtId="194" fontId="193" fillId="0" borderId="35" xfId="0" applyNumberFormat="1" applyFont="1" applyFill="1" applyBorder="1" applyAlignment="1"/>
    <xf numFmtId="194" fontId="193" fillId="0" borderId="3" xfId="0" applyNumberFormat="1" applyFont="1" applyFill="1" applyBorder="1" applyAlignment="1"/>
    <xf numFmtId="194" fontId="193" fillId="0" borderId="3" xfId="0" applyNumberFormat="1" applyFont="1" applyBorder="1" applyAlignment="1"/>
    <xf numFmtId="171" fontId="194" fillId="0" borderId="0" xfId="0" applyNumberFormat="1" applyFont="1" applyAlignment="1">
      <alignment horizontal="left" wrapText="1"/>
    </xf>
    <xf numFmtId="171" fontId="194" fillId="0" borderId="0" xfId="0" applyNumberFormat="1" applyFont="1" applyAlignment="1">
      <alignment wrapText="1"/>
    </xf>
    <xf numFmtId="171" fontId="193" fillId="0" borderId="0" xfId="0" applyNumberFormat="1" applyFont="1" applyAlignment="1">
      <alignment horizontal="left" wrapText="1"/>
    </xf>
    <xf numFmtId="194" fontId="194" fillId="0" borderId="0" xfId="1" applyNumberFormat="1" applyFont="1" applyBorder="1" applyAlignment="1"/>
    <xf numFmtId="194" fontId="193" fillId="0" borderId="3" xfId="0" applyNumberFormat="1" applyFont="1" applyFill="1" applyBorder="1" applyAlignment="1">
      <alignment horizontal="right"/>
    </xf>
    <xf numFmtId="194" fontId="193" fillId="0" borderId="0" xfId="0" applyNumberFormat="1" applyFont="1" applyFill="1" applyBorder="1" applyAlignment="1">
      <alignment horizontal="right"/>
    </xf>
    <xf numFmtId="171" fontId="194" fillId="0" borderId="0" xfId="0" applyNumberFormat="1" applyFont="1" applyAlignment="1"/>
    <xf numFmtId="171" fontId="193" fillId="0" borderId="0" xfId="0" applyNumberFormat="1" applyFont="1" applyAlignment="1">
      <alignment horizontal="left"/>
    </xf>
    <xf numFmtId="194" fontId="194" fillId="3" borderId="1" xfId="0" applyNumberFormat="1" applyFont="1" applyFill="1" applyBorder="1" applyAlignment="1"/>
    <xf numFmtId="194" fontId="193" fillId="0" borderId="1" xfId="0" applyNumberFormat="1" applyFont="1" applyFill="1" applyBorder="1" applyAlignment="1"/>
    <xf numFmtId="194" fontId="193" fillId="0" borderId="1" xfId="0" applyNumberFormat="1" applyFont="1" applyBorder="1" applyAlignment="1"/>
    <xf numFmtId="171" fontId="195" fillId="0" borderId="0" xfId="0" applyNumberFormat="1" applyFont="1" applyAlignment="1">
      <alignment wrapText="1"/>
    </xf>
    <xf numFmtId="171" fontId="196" fillId="58" borderId="0" xfId="0" applyNumberFormat="1" applyFont="1" applyFill="1" applyAlignment="1">
      <alignment wrapText="1"/>
    </xf>
    <xf numFmtId="171" fontId="195" fillId="0" borderId="0" xfId="0" applyNumberFormat="1" applyFont="1" applyFill="1" applyAlignment="1">
      <alignment wrapText="1"/>
    </xf>
    <xf numFmtId="171" fontId="194" fillId="0" borderId="0" xfId="0" applyNumberFormat="1" applyFont="1" applyFill="1" applyAlignment="1"/>
    <xf numFmtId="171" fontId="194" fillId="58" borderId="0" xfId="0" applyNumberFormat="1" applyFont="1" applyFill="1" applyAlignment="1"/>
    <xf numFmtId="171" fontId="193" fillId="0" borderId="0" xfId="0" applyNumberFormat="1" applyFont="1" applyFill="1" applyAlignment="1"/>
    <xf numFmtId="194" fontId="193" fillId="0" borderId="0" xfId="1" applyNumberFormat="1" applyFont="1" applyFill="1" applyAlignment="1"/>
    <xf numFmtId="194" fontId="194" fillId="0" borderId="0" xfId="0" applyNumberFormat="1" applyFont="1" applyFill="1" applyBorder="1" applyAlignment="1"/>
    <xf numFmtId="194" fontId="193" fillId="0" borderId="0" xfId="1" applyNumberFormat="1" applyFont="1" applyAlignment="1"/>
    <xf numFmtId="194" fontId="193" fillId="0" borderId="0" xfId="1" applyNumberFormat="1" applyFont="1" applyFill="1" applyBorder="1" applyAlignment="1"/>
    <xf numFmtId="194" fontId="193" fillId="0" borderId="0" xfId="0" applyNumberFormat="1" applyFont="1" applyFill="1" applyBorder="1" applyAlignment="1"/>
    <xf numFmtId="168" fontId="193" fillId="0" borderId="0" xfId="1" applyNumberFormat="1" applyFont="1" applyFill="1" applyAlignment="1"/>
    <xf numFmtId="194" fontId="194" fillId="0" borderId="0" xfId="1" applyNumberFormat="1" applyFont="1" applyFill="1" applyBorder="1" applyAlignment="1"/>
    <xf numFmtId="194" fontId="193" fillId="0" borderId="0" xfId="1" applyNumberFormat="1" applyFont="1" applyBorder="1" applyAlignment="1"/>
    <xf numFmtId="171" fontId="195" fillId="0" borderId="0" xfId="0" applyNumberFormat="1" applyFont="1" applyFill="1" applyAlignment="1"/>
    <xf numFmtId="171" fontId="196" fillId="58" borderId="0" xfId="0" applyNumberFormat="1" applyFont="1" applyFill="1" applyAlignment="1"/>
    <xf numFmtId="0" fontId="193" fillId="0" borderId="0" xfId="0" applyFont="1" applyFill="1" applyAlignment="1"/>
    <xf numFmtId="194" fontId="194" fillId="0" borderId="0" xfId="0" applyNumberFormat="1" applyFont="1" applyFill="1" applyAlignment="1"/>
    <xf numFmtId="0" fontId="193" fillId="0" borderId="0" xfId="0" applyFont="1" applyFill="1" applyAlignment="1">
      <alignment wrapText="1"/>
    </xf>
    <xf numFmtId="194" fontId="194" fillId="0" borderId="0" xfId="1" applyNumberFormat="1" applyFont="1" applyFill="1" applyAlignment="1"/>
    <xf numFmtId="194" fontId="193" fillId="0" borderId="3" xfId="1" applyNumberFormat="1" applyFont="1" applyFill="1" applyBorder="1" applyAlignment="1"/>
    <xf numFmtId="171" fontId="193" fillId="0" borderId="0" xfId="0" applyNumberFormat="1" applyFont="1" applyFill="1" applyBorder="1"/>
    <xf numFmtId="171" fontId="193" fillId="0" borderId="3" xfId="0" applyNumberFormat="1" applyFont="1" applyFill="1" applyBorder="1"/>
    <xf numFmtId="0" fontId="193" fillId="0" borderId="0" xfId="0" applyFont="1" applyAlignment="1"/>
    <xf numFmtId="194" fontId="193" fillId="0" borderId="0" xfId="0" applyNumberFormat="1" applyFont="1" applyFill="1" applyAlignment="1">
      <alignment wrapText="1"/>
    </xf>
    <xf numFmtId="171" fontId="195" fillId="0" borderId="0" xfId="0" applyNumberFormat="1" applyFont="1" applyAlignment="1">
      <alignment horizontal="left"/>
    </xf>
    <xf numFmtId="171" fontId="196" fillId="0" borderId="0" xfId="0" applyNumberFormat="1" applyFont="1" applyFill="1" applyAlignment="1">
      <alignment horizontal="left"/>
    </xf>
    <xf numFmtId="224" fontId="193" fillId="0" borderId="0" xfId="0" quotePrefix="1" applyNumberFormat="1" applyFont="1" applyFill="1" applyAlignment="1">
      <alignment horizontal="right"/>
    </xf>
    <xf numFmtId="224" fontId="193" fillId="0" borderId="0" xfId="0" quotePrefix="1" applyNumberFormat="1" applyFont="1" applyBorder="1" applyAlignment="1">
      <alignment horizontal="right"/>
    </xf>
    <xf numFmtId="224" fontId="193" fillId="0" borderId="0" xfId="0" applyNumberFormat="1" applyFont="1" applyFill="1" applyAlignment="1"/>
    <xf numFmtId="224" fontId="193" fillId="0" borderId="0" xfId="0" applyNumberFormat="1" applyFont="1" applyAlignment="1"/>
    <xf numFmtId="224" fontId="193" fillId="0" borderId="0" xfId="0" applyNumberFormat="1" applyFont="1" applyFill="1" applyAlignment="1">
      <alignment horizontal="right"/>
    </xf>
    <xf numFmtId="224" fontId="193" fillId="0" borderId="0" xfId="0" applyNumberFormat="1" applyFont="1" applyAlignment="1">
      <alignment horizontal="right"/>
    </xf>
    <xf numFmtId="224" fontId="194" fillId="0" borderId="0" xfId="0" applyNumberFormat="1" applyFont="1" applyAlignment="1">
      <alignment horizontal="right"/>
    </xf>
    <xf numFmtId="171" fontId="193" fillId="0" borderId="0" xfId="0" applyNumberFormat="1" applyFont="1" applyFill="1" applyAlignment="1">
      <alignment horizontal="right"/>
    </xf>
    <xf numFmtId="171" fontId="193" fillId="0" borderId="0" xfId="0" applyNumberFormat="1" applyFont="1" applyAlignment="1">
      <alignment horizontal="right"/>
    </xf>
    <xf numFmtId="171" fontId="194" fillId="0" borderId="0" xfId="0" applyNumberFormat="1" applyFont="1" applyAlignment="1">
      <alignment horizontal="right"/>
    </xf>
    <xf numFmtId="194" fontId="197" fillId="0" borderId="0" xfId="0" applyNumberFormat="1" applyFont="1" applyAlignment="1"/>
    <xf numFmtId="171" fontId="197" fillId="0" borderId="0" xfId="0" applyNumberFormat="1" applyFont="1" applyAlignment="1"/>
    <xf numFmtId="193" fontId="193" fillId="0" borderId="0" xfId="0" applyNumberFormat="1" applyFont="1" applyFill="1" applyAlignment="1">
      <alignment horizontal="right"/>
    </xf>
    <xf numFmtId="193" fontId="193" fillId="0" borderId="0" xfId="0" applyNumberFormat="1" applyFont="1" applyAlignment="1">
      <alignment horizontal="right"/>
    </xf>
    <xf numFmtId="193" fontId="194" fillId="0" borderId="0" xfId="0" applyNumberFormat="1" applyFont="1" applyAlignment="1">
      <alignment horizontal="right"/>
    </xf>
    <xf numFmtId="170" fontId="194" fillId="3" borderId="0" xfId="0" applyNumberFormat="1" applyFont="1" applyFill="1" applyAlignment="1"/>
    <xf numFmtId="170" fontId="193" fillId="0" borderId="0" xfId="0" applyNumberFormat="1" applyFont="1" applyFill="1" applyAlignment="1"/>
    <xf numFmtId="226" fontId="193" fillId="0" borderId="0" xfId="0" applyNumberFormat="1" applyFont="1" applyFill="1" applyAlignment="1">
      <alignment horizontal="right"/>
    </xf>
    <xf numFmtId="226" fontId="193" fillId="0" borderId="0" xfId="0" applyNumberFormat="1" applyFont="1" applyAlignment="1"/>
    <xf numFmtId="171" fontId="194" fillId="58" borderId="0" xfId="0" applyNumberFormat="1" applyFont="1" applyFill="1" applyAlignment="1">
      <alignment horizontal="right"/>
    </xf>
    <xf numFmtId="170" fontId="194" fillId="58" borderId="0" xfId="0" applyNumberFormat="1" applyFont="1" applyFill="1" applyAlignment="1"/>
    <xf numFmtId="170" fontId="193" fillId="0" borderId="0" xfId="0" applyNumberFormat="1" applyFont="1" applyFill="1"/>
    <xf numFmtId="170" fontId="193" fillId="0" borderId="0" xfId="0" applyNumberFormat="1" applyFont="1"/>
    <xf numFmtId="171" fontId="194" fillId="0" borderId="0" xfId="0" applyNumberFormat="1" applyFont="1"/>
    <xf numFmtId="0" fontId="193" fillId="0" borderId="0" xfId="0" applyFont="1" applyAlignment="1">
      <alignment vertical="center"/>
    </xf>
    <xf numFmtId="0" fontId="199" fillId="0" borderId="0" xfId="0" applyFont="1" applyAlignment="1">
      <alignment vertical="center"/>
    </xf>
    <xf numFmtId="171" fontId="194" fillId="58" borderId="0" xfId="0" applyNumberFormat="1" applyFont="1" applyFill="1" applyAlignment="1">
      <alignment horizontal="right" wrapText="1"/>
    </xf>
    <xf numFmtId="171" fontId="193" fillId="0" borderId="0" xfId="0" applyNumberFormat="1" applyFont="1" applyFill="1" applyAlignment="1">
      <alignment horizontal="right" wrapText="1"/>
    </xf>
    <xf numFmtId="194" fontId="194" fillId="3" borderId="0" xfId="0" applyNumberFormat="1" applyFont="1" applyFill="1" applyAlignment="1">
      <alignment horizontal="right"/>
    </xf>
    <xf numFmtId="194" fontId="193" fillId="0" borderId="0" xfId="0" applyNumberFormat="1" applyFont="1" applyFill="1" applyAlignment="1">
      <alignment horizontal="right"/>
    </xf>
    <xf numFmtId="194" fontId="194" fillId="3" borderId="35" xfId="0" applyNumberFormat="1" applyFont="1" applyFill="1" applyBorder="1" applyAlignment="1">
      <alignment horizontal="right"/>
    </xf>
    <xf numFmtId="194" fontId="193" fillId="0" borderId="35" xfId="0" applyNumberFormat="1" applyFont="1" applyFill="1" applyBorder="1" applyAlignment="1">
      <alignment horizontal="right"/>
    </xf>
    <xf numFmtId="194" fontId="193" fillId="0" borderId="1" xfId="0" applyNumberFormat="1" applyFont="1" applyFill="1" applyBorder="1" applyAlignment="1">
      <alignment horizontal="right"/>
    </xf>
    <xf numFmtId="171" fontId="195" fillId="0" borderId="0" xfId="0" applyNumberFormat="1" applyFont="1" applyFill="1" applyAlignment="1">
      <alignment horizontal="right" wrapText="1"/>
    </xf>
    <xf numFmtId="171" fontId="193" fillId="0" borderId="0" xfId="0" applyNumberFormat="1" applyFont="1" applyAlignment="1">
      <alignment vertical="center"/>
    </xf>
    <xf numFmtId="194" fontId="194" fillId="3" borderId="1" xfId="0" applyNumberFormat="1" applyFont="1" applyFill="1" applyBorder="1" applyAlignment="1">
      <alignment horizontal="right"/>
    </xf>
    <xf numFmtId="171" fontId="196" fillId="58" borderId="0" xfId="0" applyNumberFormat="1" applyFont="1" applyFill="1" applyAlignment="1">
      <alignment horizontal="right"/>
    </xf>
    <xf numFmtId="171" fontId="195" fillId="0" borderId="0" xfId="0" applyNumberFormat="1" applyFont="1" applyFill="1" applyAlignment="1">
      <alignment horizontal="right"/>
    </xf>
    <xf numFmtId="0" fontId="193" fillId="0" borderId="0" xfId="0" applyFont="1" applyAlignment="1">
      <alignment wrapText="1"/>
    </xf>
    <xf numFmtId="171" fontId="194" fillId="58" borderId="3" xfId="0" applyNumberFormat="1" applyFont="1" applyFill="1" applyBorder="1" applyAlignment="1">
      <alignment horizontal="right"/>
    </xf>
    <xf numFmtId="171" fontId="193" fillId="0" borderId="3" xfId="0" applyNumberFormat="1" applyFont="1" applyFill="1" applyBorder="1" applyAlignment="1">
      <alignment horizontal="right"/>
    </xf>
    <xf numFmtId="0" fontId="194" fillId="58" borderId="0" xfId="0" applyFont="1" applyFill="1" applyAlignment="1">
      <alignment horizontal="right"/>
    </xf>
    <xf numFmtId="0" fontId="193" fillId="0" borderId="0" xfId="0" applyFont="1" applyFill="1" applyAlignment="1">
      <alignment horizontal="right"/>
    </xf>
    <xf numFmtId="171" fontId="194" fillId="0" borderId="0" xfId="0" applyNumberFormat="1" applyFont="1" applyFill="1" applyAlignment="1">
      <alignment horizontal="right"/>
    </xf>
    <xf numFmtId="171" fontId="196" fillId="0" borderId="0" xfId="0" applyNumberFormat="1" applyFont="1" applyFill="1" applyAlignment="1">
      <alignment horizontal="right"/>
    </xf>
    <xf numFmtId="194" fontId="194" fillId="0" borderId="0" xfId="0" applyNumberFormat="1" applyFont="1" applyBorder="1" applyAlignment="1">
      <alignment wrapText="1"/>
    </xf>
    <xf numFmtId="194" fontId="193" fillId="0" borderId="0" xfId="0" applyNumberFormat="1" applyFont="1" applyAlignment="1">
      <alignment wrapText="1"/>
    </xf>
    <xf numFmtId="194" fontId="193" fillId="0" borderId="0" xfId="0" applyNumberFormat="1" applyFont="1" applyBorder="1" applyAlignment="1">
      <alignment wrapText="1"/>
    </xf>
    <xf numFmtId="171" fontId="194" fillId="0" borderId="0" xfId="0" applyNumberFormat="1" applyFont="1" applyFill="1" applyAlignment="1">
      <alignment wrapText="1"/>
    </xf>
    <xf numFmtId="171" fontId="193" fillId="0" borderId="0" xfId="0" applyNumberFormat="1" applyFont="1" applyAlignment="1">
      <alignment horizontal="left" indent="2"/>
    </xf>
    <xf numFmtId="193" fontId="193" fillId="0" borderId="3" xfId="0" applyNumberFormat="1" applyFont="1" applyFill="1" applyBorder="1" applyAlignment="1"/>
    <xf numFmtId="193" fontId="193" fillId="0" borderId="0" xfId="0" applyNumberFormat="1" applyFont="1" applyAlignment="1"/>
    <xf numFmtId="193" fontId="193" fillId="0" borderId="3" xfId="0" applyNumberFormat="1" applyFont="1" applyBorder="1" applyAlignment="1"/>
    <xf numFmtId="193" fontId="193" fillId="0" borderId="0" xfId="0" applyNumberFormat="1" applyFont="1" applyFill="1" applyAlignment="1"/>
    <xf numFmtId="193" fontId="193" fillId="0" borderId="1" xfId="0" applyNumberFormat="1" applyFont="1" applyFill="1" applyBorder="1" applyAlignment="1"/>
    <xf numFmtId="193" fontId="193" fillId="0" borderId="1" xfId="0" applyNumberFormat="1" applyFont="1" applyBorder="1" applyAlignment="1"/>
    <xf numFmtId="171" fontId="196" fillId="0" borderId="0" xfId="0" applyNumberFormat="1" applyFont="1" applyAlignment="1">
      <alignment horizontal="right" wrapText="1"/>
    </xf>
    <xf numFmtId="171" fontId="194" fillId="3" borderId="0" xfId="0" applyNumberFormat="1" applyFont="1" applyFill="1" applyAlignment="1">
      <alignment horizontal="right"/>
    </xf>
    <xf numFmtId="171" fontId="192" fillId="0" borderId="0" xfId="0" applyNumberFormat="1" applyFont="1" applyAlignment="1"/>
    <xf numFmtId="171" fontId="192" fillId="0" borderId="0" xfId="0" applyNumberFormat="1" applyFont="1" applyAlignment="1">
      <alignment horizontal="left"/>
    </xf>
    <xf numFmtId="171" fontId="202" fillId="0" borderId="0" xfId="0" applyNumberFormat="1" applyFont="1" applyAlignment="1">
      <alignment wrapText="1"/>
    </xf>
    <xf numFmtId="171" fontId="202" fillId="0" borderId="0" xfId="0" applyNumberFormat="1" applyFont="1" applyFill="1" applyAlignment="1"/>
    <xf numFmtId="171" fontId="193" fillId="0" borderId="0" xfId="0" applyNumberFormat="1" applyFont="1" applyAlignment="1">
      <alignment vertical="center" wrapText="1"/>
    </xf>
    <xf numFmtId="225" fontId="193" fillId="0" borderId="0" xfId="0" quotePrefix="1" applyNumberFormat="1" applyFont="1" applyFill="1" applyAlignment="1">
      <alignment horizontal="right" vertical="center"/>
    </xf>
    <xf numFmtId="225" fontId="193" fillId="0" borderId="0" xfId="0" quotePrefix="1" applyNumberFormat="1" applyFont="1" applyBorder="1" applyAlignment="1">
      <alignment horizontal="right" vertical="center"/>
    </xf>
    <xf numFmtId="225" fontId="193" fillId="0" borderId="0" xfId="0" applyNumberFormat="1" applyFont="1" applyFill="1" applyAlignment="1">
      <alignment vertical="center"/>
    </xf>
    <xf numFmtId="225" fontId="193" fillId="0" borderId="0" xfId="0" applyNumberFormat="1" applyFont="1" applyAlignment="1">
      <alignment vertical="center"/>
    </xf>
    <xf numFmtId="225" fontId="193" fillId="0" borderId="0" xfId="0" applyNumberFormat="1" applyFont="1" applyFill="1" applyAlignment="1">
      <alignment horizontal="right" vertical="center"/>
    </xf>
    <xf numFmtId="225" fontId="193" fillId="0" borderId="0" xfId="0" applyNumberFormat="1" applyFont="1" applyAlignment="1">
      <alignment horizontal="right" vertical="center"/>
    </xf>
    <xf numFmtId="225" fontId="194" fillId="0" borderId="0" xfId="0" applyNumberFormat="1" applyFont="1" applyAlignment="1">
      <alignment horizontal="right" vertical="center"/>
    </xf>
    <xf numFmtId="194" fontId="194" fillId="3" borderId="0" xfId="0" applyNumberFormat="1" applyFont="1" applyFill="1" applyAlignment="1">
      <alignment horizontal="right" vertical="center"/>
    </xf>
    <xf numFmtId="194" fontId="193" fillId="0" borderId="0" xfId="0" applyNumberFormat="1" applyFont="1" applyFill="1" applyAlignment="1">
      <alignment horizontal="right" vertical="center"/>
    </xf>
    <xf numFmtId="194" fontId="193" fillId="0" borderId="0" xfId="0" applyNumberFormat="1" applyFont="1" applyFill="1" applyAlignment="1">
      <alignment vertical="center"/>
    </xf>
    <xf numFmtId="194" fontId="194" fillId="0" borderId="0" xfId="0" applyNumberFormat="1" applyFont="1" applyBorder="1" applyAlignment="1">
      <alignment vertical="center"/>
    </xf>
    <xf numFmtId="194" fontId="193" fillId="0" borderId="0" xfId="0" applyNumberFormat="1" applyFont="1" applyAlignment="1">
      <alignment vertical="center"/>
    </xf>
    <xf numFmtId="194" fontId="193" fillId="0" borderId="0" xfId="0" applyNumberFormat="1" applyFont="1" applyBorder="1" applyAlignment="1">
      <alignment vertical="center"/>
    </xf>
    <xf numFmtId="194" fontId="194" fillId="3" borderId="35" xfId="0" applyNumberFormat="1" applyFont="1" applyFill="1" applyBorder="1" applyAlignment="1">
      <alignment horizontal="right" vertical="center"/>
    </xf>
    <xf numFmtId="194" fontId="193" fillId="0" borderId="3" xfId="0" applyNumberFormat="1" applyFont="1" applyFill="1" applyBorder="1" applyAlignment="1">
      <alignment horizontal="right" vertical="center"/>
    </xf>
    <xf numFmtId="194" fontId="193" fillId="0" borderId="3" xfId="0" applyNumberFormat="1" applyFont="1" applyFill="1" applyBorder="1" applyAlignment="1">
      <alignment vertical="center"/>
    </xf>
    <xf numFmtId="194" fontId="193" fillId="0" borderId="3" xfId="0" applyNumberFormat="1" applyFont="1" applyBorder="1" applyAlignment="1">
      <alignment vertical="center"/>
    </xf>
    <xf numFmtId="171" fontId="194" fillId="0" borderId="0" xfId="0" applyNumberFormat="1" applyFont="1" applyAlignment="1">
      <alignment horizontal="left" vertical="center" wrapText="1" indent="1"/>
    </xf>
    <xf numFmtId="171" fontId="194" fillId="0" borderId="0" xfId="0" applyNumberFormat="1" applyFont="1" applyAlignment="1">
      <alignment vertical="center" wrapText="1"/>
    </xf>
    <xf numFmtId="171" fontId="193" fillId="0" borderId="0" xfId="0" applyNumberFormat="1" applyFont="1" applyAlignment="1">
      <alignment horizontal="left" vertical="center" wrapText="1" indent="1"/>
    </xf>
    <xf numFmtId="194" fontId="194" fillId="0" borderId="0" xfId="1" applyNumberFormat="1" applyFont="1" applyBorder="1" applyAlignment="1">
      <alignment vertical="center"/>
    </xf>
    <xf numFmtId="194" fontId="194" fillId="3" borderId="1" xfId="0" applyNumberFormat="1" applyFont="1" applyFill="1" applyBorder="1" applyAlignment="1">
      <alignment horizontal="right" vertical="center"/>
    </xf>
    <xf numFmtId="194" fontId="193" fillId="0" borderId="1" xfId="0" applyNumberFormat="1" applyFont="1" applyFill="1" applyBorder="1" applyAlignment="1">
      <alignment horizontal="right" vertical="center"/>
    </xf>
    <xf numFmtId="194" fontId="193" fillId="0" borderId="1" xfId="0" applyNumberFormat="1" applyFont="1" applyFill="1" applyBorder="1" applyAlignment="1">
      <alignment vertical="center"/>
    </xf>
    <xf numFmtId="194" fontId="193" fillId="0" borderId="1" xfId="0" applyNumberFormat="1" applyFont="1" applyBorder="1" applyAlignment="1">
      <alignment vertical="center"/>
    </xf>
    <xf numFmtId="171" fontId="195" fillId="0" borderId="0" xfId="0" applyNumberFormat="1" applyFont="1" applyAlignment="1">
      <alignment vertical="center" wrapText="1"/>
    </xf>
    <xf numFmtId="171" fontId="194" fillId="0" borderId="0" xfId="0" applyNumberFormat="1" applyFont="1" applyFill="1" applyAlignment="1">
      <alignment vertical="center" wrapText="1"/>
    </xf>
    <xf numFmtId="194" fontId="193" fillId="0" borderId="0" xfId="1" applyNumberFormat="1" applyFont="1" applyAlignment="1">
      <alignment vertical="center"/>
    </xf>
    <xf numFmtId="194" fontId="194" fillId="3" borderId="3" xfId="0" applyNumberFormat="1" applyFont="1" applyFill="1" applyBorder="1" applyAlignment="1">
      <alignment horizontal="right" vertical="center"/>
    </xf>
    <xf numFmtId="194" fontId="193" fillId="0" borderId="2" xfId="0" applyNumberFormat="1" applyFont="1" applyBorder="1" applyAlignment="1"/>
    <xf numFmtId="194" fontId="193" fillId="0" borderId="0" xfId="0" applyNumberFormat="1" applyFont="1"/>
    <xf numFmtId="171" fontId="197" fillId="0" borderId="0" xfId="0" applyNumberFormat="1" applyFont="1" applyAlignment="1">
      <alignment horizontal="left" vertical="center"/>
    </xf>
    <xf numFmtId="171" fontId="196" fillId="0" borderId="0" xfId="0" applyNumberFormat="1" applyFont="1" applyAlignment="1">
      <alignment horizontal="right"/>
    </xf>
    <xf numFmtId="224" fontId="193" fillId="0" borderId="0" xfId="0" quotePrefix="1" applyNumberFormat="1" applyFont="1" applyFill="1" applyAlignment="1">
      <alignment horizontal="right" vertical="center"/>
    </xf>
    <xf numFmtId="224" fontId="193" fillId="0" borderId="0" xfId="0" quotePrefix="1" applyNumberFormat="1" applyFont="1" applyBorder="1" applyAlignment="1">
      <alignment horizontal="right" vertical="center"/>
    </xf>
    <xf numFmtId="224" fontId="193" fillId="0" borderId="0" xfId="0" applyNumberFormat="1" applyFont="1" applyFill="1" applyAlignment="1">
      <alignment vertical="center"/>
    </xf>
    <xf numFmtId="224" fontId="193" fillId="0" borderId="0" xfId="0" applyNumberFormat="1" applyFont="1" applyAlignment="1">
      <alignment vertical="center"/>
    </xf>
    <xf numFmtId="224" fontId="193" fillId="0" borderId="0" xfId="0" applyNumberFormat="1" applyFont="1" applyFill="1" applyAlignment="1">
      <alignment horizontal="right" vertical="center"/>
    </xf>
    <xf numFmtId="224" fontId="193" fillId="0" borderId="0" xfId="0" applyNumberFormat="1" applyFont="1" applyAlignment="1">
      <alignment horizontal="right" vertical="center"/>
    </xf>
    <xf numFmtId="224" fontId="194" fillId="0" borderId="0" xfId="0" applyNumberFormat="1" applyFont="1" applyAlignment="1">
      <alignment horizontal="right" vertical="center"/>
    </xf>
    <xf numFmtId="194" fontId="193" fillId="0" borderId="0" xfId="0" applyNumberFormat="1" applyFont="1" applyAlignment="1">
      <alignment horizontal="right" vertical="center"/>
    </xf>
    <xf numFmtId="194" fontId="194" fillId="0" borderId="0" xfId="0" applyNumberFormat="1" applyFont="1" applyAlignment="1">
      <alignment horizontal="right" vertical="center"/>
    </xf>
    <xf numFmtId="194" fontId="194" fillId="3" borderId="0" xfId="0" applyNumberFormat="1" applyFont="1" applyFill="1" applyBorder="1" applyAlignment="1">
      <alignment horizontal="right" vertical="center"/>
    </xf>
    <xf numFmtId="194" fontId="193" fillId="0" borderId="0" xfId="0" applyNumberFormat="1" applyFont="1" applyFill="1" applyBorder="1" applyAlignment="1">
      <alignment horizontal="right" vertical="center"/>
    </xf>
    <xf numFmtId="194" fontId="194" fillId="3" borderId="4" xfId="0" applyNumberFormat="1" applyFont="1" applyFill="1" applyBorder="1" applyAlignment="1">
      <alignment horizontal="right" vertical="center"/>
    </xf>
    <xf numFmtId="194" fontId="193" fillId="0" borderId="4" xfId="0" applyNumberFormat="1" applyFont="1" applyFill="1" applyBorder="1" applyAlignment="1">
      <alignment horizontal="right" vertical="center"/>
    </xf>
    <xf numFmtId="194" fontId="193" fillId="0" borderId="4" xfId="0" applyNumberFormat="1" applyFont="1" applyFill="1" applyBorder="1" applyAlignment="1">
      <alignment vertical="center"/>
    </xf>
    <xf numFmtId="194" fontId="193" fillId="0" borderId="4" xfId="0" applyNumberFormat="1" applyFont="1" applyBorder="1" applyAlignment="1">
      <alignment vertical="center"/>
    </xf>
    <xf numFmtId="194" fontId="194" fillId="3" borderId="5" xfId="0" applyNumberFormat="1" applyFont="1" applyFill="1" applyBorder="1" applyAlignment="1">
      <alignment horizontal="right" vertical="center"/>
    </xf>
    <xf numFmtId="194" fontId="193" fillId="0" borderId="5" xfId="0" applyNumberFormat="1" applyFont="1" applyFill="1" applyBorder="1" applyAlignment="1">
      <alignment horizontal="right" vertical="center"/>
    </xf>
    <xf numFmtId="193" fontId="193" fillId="0" borderId="5" xfId="0" applyNumberFormat="1" applyFont="1" applyFill="1" applyBorder="1" applyAlignment="1">
      <alignment vertical="center"/>
    </xf>
    <xf numFmtId="193" fontId="193" fillId="0" borderId="0" xfId="0" applyNumberFormat="1" applyFont="1" applyAlignment="1">
      <alignment vertical="center"/>
    </xf>
    <xf numFmtId="193" fontId="193" fillId="0" borderId="5" xfId="0" applyNumberFormat="1" applyFont="1" applyBorder="1" applyAlignment="1">
      <alignment vertical="center"/>
    </xf>
    <xf numFmtId="194" fontId="193" fillId="0" borderId="5" xfId="0" applyNumberFormat="1" applyFont="1" applyFill="1" applyBorder="1" applyAlignment="1">
      <alignment vertical="center"/>
    </xf>
    <xf numFmtId="194" fontId="193" fillId="0" borderId="5" xfId="0" applyNumberFormat="1" applyFont="1" applyBorder="1" applyAlignment="1">
      <alignment vertical="center"/>
    </xf>
    <xf numFmtId="194" fontId="194" fillId="3" borderId="6" xfId="0" applyNumberFormat="1" applyFont="1" applyFill="1" applyBorder="1" applyAlignment="1">
      <alignment horizontal="right" vertical="center"/>
    </xf>
    <xf numFmtId="194" fontId="193" fillId="0" borderId="6" xfId="0" applyNumberFormat="1" applyFont="1" applyFill="1" applyBorder="1" applyAlignment="1">
      <alignment horizontal="right" vertical="center"/>
    </xf>
    <xf numFmtId="194" fontId="193" fillId="0" borderId="6" xfId="0" applyNumberFormat="1" applyFont="1" applyFill="1" applyBorder="1" applyAlignment="1">
      <alignment vertical="center"/>
    </xf>
    <xf numFmtId="194" fontId="193" fillId="0" borderId="6" xfId="0" applyNumberFormat="1" applyFont="1" applyBorder="1" applyAlignment="1">
      <alignment vertical="center"/>
    </xf>
    <xf numFmtId="194" fontId="200" fillId="3" borderId="0" xfId="0" applyNumberFormat="1" applyFont="1" applyFill="1" applyBorder="1" applyAlignment="1">
      <alignment horizontal="right"/>
    </xf>
    <xf numFmtId="171" fontId="193" fillId="0" borderId="0" xfId="0" applyNumberFormat="1" applyFont="1" applyAlignment="1">
      <alignment horizontal="center"/>
    </xf>
    <xf numFmtId="194" fontId="201" fillId="0" borderId="0" xfId="0" applyNumberFormat="1" applyFont="1" applyFill="1" applyBorder="1" applyAlignment="1">
      <alignment horizontal="right"/>
    </xf>
    <xf numFmtId="194" fontId="193" fillId="0" borderId="0" xfId="0" applyNumberFormat="1" applyFont="1" applyFill="1" applyBorder="1" applyAlignment="1">
      <alignment horizontal="center" vertical="center"/>
    </xf>
    <xf numFmtId="194" fontId="193" fillId="0" borderId="0" xfId="0" applyNumberFormat="1" applyFont="1" applyAlignment="1">
      <alignment horizontal="center" vertical="center"/>
    </xf>
    <xf numFmtId="194" fontId="193" fillId="0" borderId="0" xfId="0" applyNumberFormat="1" applyFont="1" applyBorder="1" applyAlignment="1">
      <alignment horizontal="center" vertical="center"/>
    </xf>
    <xf numFmtId="194" fontId="193" fillId="0" borderId="0" xfId="0" applyNumberFormat="1" applyFont="1" applyFill="1" applyBorder="1" applyAlignment="1">
      <alignment vertical="center"/>
    </xf>
    <xf numFmtId="171" fontId="199" fillId="0" borderId="0" xfId="0" applyNumberFormat="1" applyFont="1" applyAlignment="1">
      <alignment vertical="center"/>
    </xf>
    <xf numFmtId="171" fontId="204" fillId="0" borderId="0" xfId="0" applyNumberFormat="1" applyFont="1" applyAlignment="1">
      <alignment horizontal="right" vertical="center"/>
    </xf>
    <xf numFmtId="171" fontId="193" fillId="0" borderId="0" xfId="0" applyNumberFormat="1" applyFont="1" applyFill="1" applyAlignment="1">
      <alignment horizontal="right" vertical="center"/>
    </xf>
    <xf numFmtId="171" fontId="193" fillId="0" borderId="0" xfId="0" applyNumberFormat="1" applyFont="1" applyAlignment="1">
      <alignment horizontal="right" vertical="center"/>
    </xf>
    <xf numFmtId="171" fontId="194" fillId="0" borderId="0" xfId="0" applyNumberFormat="1" applyFont="1" applyAlignment="1">
      <alignment horizontal="right" vertical="center"/>
    </xf>
    <xf numFmtId="171" fontId="202" fillId="0" borderId="0" xfId="0" applyNumberFormat="1" applyFont="1" applyAlignment="1">
      <alignment vertical="center" wrapText="1"/>
    </xf>
    <xf numFmtId="171" fontId="205" fillId="0" borderId="0" xfId="0" applyNumberFormat="1" applyFont="1"/>
    <xf numFmtId="171" fontId="205" fillId="0" borderId="0" xfId="0" applyNumberFormat="1" applyFont="1" applyAlignment="1">
      <alignment horizontal="left" vertical="center"/>
    </xf>
    <xf numFmtId="171" fontId="202" fillId="0" borderId="0" xfId="0" applyNumberFormat="1" applyFont="1" applyFill="1" applyAlignment="1">
      <alignment vertical="center" wrapText="1"/>
    </xf>
    <xf numFmtId="225" fontId="193" fillId="0" borderId="0" xfId="0" quotePrefix="1" applyNumberFormat="1" applyFont="1" applyFill="1" applyBorder="1" applyAlignment="1">
      <alignment horizontal="right" vertical="center"/>
    </xf>
    <xf numFmtId="225" fontId="194" fillId="0" borderId="0" xfId="0" applyNumberFormat="1" applyFont="1" applyFill="1" applyAlignment="1">
      <alignment horizontal="right" vertical="center"/>
    </xf>
    <xf numFmtId="171" fontId="206" fillId="58" borderId="0" xfId="0" applyNumberFormat="1" applyFont="1" applyFill="1" applyAlignment="1">
      <alignment horizontal="right"/>
    </xf>
    <xf numFmtId="171" fontId="197" fillId="0" borderId="0" xfId="0" applyNumberFormat="1" applyFont="1" applyFill="1" applyAlignment="1">
      <alignment horizontal="right"/>
    </xf>
    <xf numFmtId="194" fontId="194" fillId="0" borderId="0" xfId="0" applyNumberFormat="1" applyFont="1" applyFill="1" applyBorder="1" applyAlignment="1">
      <alignment vertical="center"/>
    </xf>
    <xf numFmtId="194" fontId="193" fillId="0" borderId="35" xfId="0" applyNumberFormat="1" applyFont="1" applyFill="1" applyBorder="1" applyAlignment="1">
      <alignment horizontal="right" vertical="center"/>
    </xf>
    <xf numFmtId="171" fontId="194" fillId="0" borderId="0" xfId="0" applyNumberFormat="1" applyFont="1" applyAlignment="1">
      <alignment horizontal="left" vertical="center"/>
    </xf>
    <xf numFmtId="171" fontId="193" fillId="0" borderId="0" xfId="0" applyNumberFormat="1" applyFont="1" applyAlignment="1">
      <alignment horizontal="left" vertical="center"/>
    </xf>
    <xf numFmtId="194" fontId="194" fillId="0" borderId="0" xfId="1" applyNumberFormat="1" applyFont="1" applyFill="1" applyBorder="1" applyAlignment="1">
      <alignment vertical="center"/>
    </xf>
    <xf numFmtId="171" fontId="194" fillId="0" borderId="0" xfId="0" applyNumberFormat="1" applyFont="1" applyAlignment="1">
      <alignment vertical="center"/>
    </xf>
    <xf numFmtId="171" fontId="194" fillId="0" borderId="0" xfId="0" applyNumberFormat="1" applyFont="1" applyFill="1" applyAlignment="1">
      <alignment vertical="center"/>
    </xf>
    <xf numFmtId="194" fontId="193" fillId="0" borderId="0" xfId="1" applyNumberFormat="1" applyFont="1" applyFill="1" applyAlignment="1">
      <alignment vertical="center"/>
    </xf>
    <xf numFmtId="194" fontId="193" fillId="0" borderId="3" xfId="1" applyNumberFormat="1" applyFont="1" applyFill="1" applyBorder="1" applyAlignment="1">
      <alignment horizontal="right"/>
    </xf>
    <xf numFmtId="194" fontId="193" fillId="0" borderId="0" xfId="1" applyNumberFormat="1" applyFont="1" applyFill="1" applyBorder="1" applyAlignment="1">
      <alignment horizontal="right"/>
    </xf>
    <xf numFmtId="194" fontId="193" fillId="0" borderId="0" xfId="1" applyNumberFormat="1" applyFont="1" applyFill="1" applyAlignment="1">
      <alignment horizontal="right"/>
    </xf>
    <xf numFmtId="0" fontId="194" fillId="0" borderId="0" xfId="0" applyFont="1" applyFill="1" applyAlignment="1">
      <alignment horizontal="right"/>
    </xf>
    <xf numFmtId="194" fontId="193" fillId="0" borderId="2" xfId="0" applyNumberFormat="1" applyFont="1" applyFill="1" applyBorder="1" applyAlignment="1"/>
    <xf numFmtId="224" fontId="193" fillId="0" borderId="0" xfId="0" quotePrefix="1" applyNumberFormat="1" applyFont="1" applyFill="1" applyBorder="1" applyAlignment="1">
      <alignment horizontal="right" vertical="center"/>
    </xf>
    <xf numFmtId="224" fontId="194" fillId="0" borderId="0" xfId="0" applyNumberFormat="1" applyFont="1" applyFill="1" applyAlignment="1">
      <alignment horizontal="right" vertical="center"/>
    </xf>
    <xf numFmtId="171" fontId="193" fillId="0" borderId="0" xfId="0" applyNumberFormat="1" applyFont="1" applyFill="1" applyAlignment="1">
      <alignment vertical="center"/>
    </xf>
    <xf numFmtId="171" fontId="193" fillId="0" borderId="0" xfId="1" applyNumberFormat="1" applyFont="1" applyFill="1" applyBorder="1" applyAlignment="1"/>
    <xf numFmtId="171" fontId="193" fillId="0" borderId="0" xfId="1" applyNumberFormat="1" applyFont="1" applyFill="1" applyAlignment="1"/>
    <xf numFmtId="193" fontId="193" fillId="0" borderId="0" xfId="0" applyNumberFormat="1" applyFont="1" applyFill="1" applyAlignment="1">
      <alignment vertical="center"/>
    </xf>
    <xf numFmtId="193" fontId="197" fillId="0" borderId="0" xfId="0" applyNumberFormat="1" applyFont="1" applyFill="1" applyAlignment="1"/>
    <xf numFmtId="224" fontId="194" fillId="0" borderId="0" xfId="0" applyNumberFormat="1" applyFont="1" applyFill="1" applyAlignment="1">
      <alignment horizontal="right"/>
    </xf>
    <xf numFmtId="194" fontId="193" fillId="0" borderId="0" xfId="0" applyNumberFormat="1" applyFont="1" applyFill="1" applyAlignment="1">
      <alignment horizontal="right" vertical="top"/>
    </xf>
    <xf numFmtId="194" fontId="194" fillId="0" borderId="0" xfId="0" applyNumberFormat="1" applyFont="1" applyFill="1" applyAlignment="1">
      <alignment vertical="center"/>
    </xf>
    <xf numFmtId="171" fontId="202" fillId="0" borderId="0" xfId="0" applyNumberFormat="1" applyFont="1" applyFill="1" applyAlignment="1">
      <alignment vertical="center"/>
    </xf>
    <xf numFmtId="0" fontId="193" fillId="0" borderId="0" xfId="0" applyNumberFormat="1" applyFont="1"/>
    <xf numFmtId="194" fontId="193" fillId="0" borderId="0" xfId="1" applyNumberFormat="1" applyFont="1" applyFill="1" applyAlignment="1">
      <alignment horizontal="right" vertical="top"/>
    </xf>
    <xf numFmtId="194" fontId="193" fillId="0" borderId="3" xfId="1" applyNumberFormat="1" applyFont="1" applyFill="1" applyBorder="1" applyAlignment="1">
      <alignment horizontal="right" vertical="top"/>
    </xf>
    <xf numFmtId="194" fontId="193" fillId="0" borderId="0" xfId="1" applyNumberFormat="1" applyFont="1" applyFill="1" applyBorder="1" applyAlignment="1">
      <alignment vertical="center"/>
    </xf>
    <xf numFmtId="194" fontId="193" fillId="0" borderId="1" xfId="1" applyNumberFormat="1" applyFont="1" applyFill="1" applyBorder="1" applyAlignment="1">
      <alignment horizontal="right" vertical="top"/>
    </xf>
    <xf numFmtId="194" fontId="193" fillId="0" borderId="0" xfId="1" applyNumberFormat="1" applyFont="1" applyFill="1" applyBorder="1" applyAlignment="1">
      <alignment horizontal="right" vertical="top"/>
    </xf>
    <xf numFmtId="171" fontId="195" fillId="0" borderId="0" xfId="0" applyNumberFormat="1" applyFont="1" applyAlignment="1"/>
    <xf numFmtId="171" fontId="193" fillId="0" borderId="0" xfId="0" applyNumberFormat="1" applyFont="1" applyFill="1" applyBorder="1" applyAlignment="1">
      <alignment horizontal="right"/>
    </xf>
    <xf numFmtId="183" fontId="193" fillId="0" borderId="0" xfId="0" applyNumberFormat="1" applyFont="1"/>
    <xf numFmtId="0" fontId="192" fillId="0" borderId="0" xfId="0" applyFont="1"/>
    <xf numFmtId="0" fontId="192" fillId="0" borderId="0" xfId="0" applyFont="1" applyAlignment="1">
      <alignment horizontal="left" vertical="center"/>
    </xf>
    <xf numFmtId="0" fontId="193" fillId="0" borderId="0" xfId="0" applyFont="1" applyAlignment="1">
      <alignment vertical="center" wrapText="1"/>
    </xf>
    <xf numFmtId="0" fontId="193" fillId="0" borderId="0" xfId="0" applyFont="1"/>
    <xf numFmtId="224" fontId="194" fillId="3" borderId="0" xfId="0" quotePrefix="1" applyNumberFormat="1" applyFont="1" applyFill="1" applyAlignment="1">
      <alignment horizontal="right"/>
    </xf>
    <xf numFmtId="224" fontId="193" fillId="3" borderId="0" xfId="0" applyNumberFormat="1" applyFont="1" applyFill="1" applyAlignment="1"/>
    <xf numFmtId="224" fontId="194" fillId="3" borderId="0" xfId="0" applyNumberFormat="1" applyFont="1" applyFill="1" applyAlignment="1">
      <alignment horizontal="right"/>
    </xf>
    <xf numFmtId="224" fontId="194" fillId="3" borderId="0" xfId="0" applyNumberFormat="1" applyFont="1" applyFill="1" applyBorder="1" applyAlignment="1"/>
    <xf numFmtId="224" fontId="194" fillId="3" borderId="0" xfId="0" applyNumberFormat="1" applyFont="1" applyFill="1" applyAlignment="1"/>
    <xf numFmtId="224" fontId="193" fillId="3" borderId="0" xfId="0" applyNumberFormat="1" applyFont="1" applyFill="1" applyBorder="1" applyAlignment="1"/>
    <xf numFmtId="224" fontId="193" fillId="3" borderId="0" xfId="0" applyNumberFormat="1" applyFont="1" applyFill="1" applyBorder="1" applyAlignment="1">
      <alignment horizontal="right"/>
    </xf>
    <xf numFmtId="224" fontId="193" fillId="3" borderId="0" xfId="0" applyNumberFormat="1" applyFont="1" applyFill="1" applyAlignment="1">
      <alignment horizontal="right"/>
    </xf>
    <xf numFmtId="0" fontId="194" fillId="3" borderId="0" xfId="0" applyFont="1" applyFill="1" applyAlignment="1"/>
    <xf numFmtId="0" fontId="194" fillId="3" borderId="0" xfId="0" applyFont="1" applyFill="1" applyBorder="1" applyAlignment="1"/>
    <xf numFmtId="0" fontId="193" fillId="3" borderId="0" xfId="0" applyFont="1" applyFill="1" applyAlignment="1"/>
    <xf numFmtId="194" fontId="194" fillId="3" borderId="0" xfId="0" applyNumberFormat="1" applyFont="1" applyFill="1" applyBorder="1" applyAlignment="1"/>
    <xf numFmtId="194" fontId="194" fillId="3" borderId="3" xfId="0" applyNumberFormat="1" applyFont="1" applyFill="1" applyBorder="1" applyAlignment="1"/>
    <xf numFmtId="0" fontId="194" fillId="0" borderId="0" xfId="0" applyFont="1" applyAlignment="1">
      <alignment horizontal="left" vertical="center" wrapText="1" indent="1"/>
    </xf>
    <xf numFmtId="0" fontId="194" fillId="0" borderId="0" xfId="0" applyFont="1" applyAlignment="1">
      <alignment vertical="center" wrapText="1"/>
    </xf>
    <xf numFmtId="0" fontId="193" fillId="0" borderId="0" xfId="0" applyFont="1" applyAlignment="1">
      <alignment horizontal="left" vertical="center" wrapText="1" indent="1"/>
    </xf>
    <xf numFmtId="194" fontId="194" fillId="3" borderId="3" xfId="1" applyNumberFormat="1" applyFont="1" applyFill="1" applyBorder="1" applyAlignment="1"/>
    <xf numFmtId="194" fontId="194" fillId="3" borderId="0" xfId="1" applyNumberFormat="1" applyFont="1" applyFill="1" applyBorder="1" applyAlignment="1"/>
    <xf numFmtId="194" fontId="194" fillId="3" borderId="11" xfId="0" applyNumberFormat="1" applyFont="1" applyFill="1" applyBorder="1" applyAlignment="1"/>
    <xf numFmtId="194" fontId="194" fillId="3" borderId="0" xfId="1" applyNumberFormat="1" applyFont="1" applyFill="1" applyAlignment="1"/>
    <xf numFmtId="0" fontId="207" fillId="0" borderId="0" xfId="0" applyFont="1" applyAlignment="1">
      <alignment vertical="center" wrapText="1"/>
    </xf>
    <xf numFmtId="194" fontId="194" fillId="3" borderId="11" xfId="1" applyNumberFormat="1" applyFont="1" applyFill="1" applyBorder="1" applyAlignment="1"/>
    <xf numFmtId="194" fontId="194" fillId="3" borderId="1" xfId="1" applyNumberFormat="1" applyFont="1" applyFill="1" applyBorder="1" applyAlignment="1"/>
    <xf numFmtId="0" fontId="193" fillId="0" borderId="0" xfId="0" applyFont="1" applyBorder="1"/>
    <xf numFmtId="0" fontId="193" fillId="0" borderId="0" xfId="0" applyFont="1" applyFill="1" applyAlignment="1">
      <alignment vertical="center" wrapText="1"/>
    </xf>
    <xf numFmtId="0" fontId="193" fillId="0" borderId="0" xfId="0" applyFont="1" applyFill="1"/>
    <xf numFmtId="194" fontId="194" fillId="0" borderId="0" xfId="0" applyNumberFormat="1" applyFont="1" applyAlignment="1"/>
    <xf numFmtId="194" fontId="193" fillId="3" borderId="0" xfId="0" applyNumberFormat="1" applyFont="1" applyFill="1" applyAlignment="1">
      <alignment horizontal="right"/>
    </xf>
    <xf numFmtId="194" fontId="193" fillId="3" borderId="0" xfId="0" applyNumberFormat="1" applyFont="1" applyFill="1" applyAlignment="1"/>
    <xf numFmtId="0" fontId="202" fillId="0" borderId="0" xfId="0" applyFont="1" applyAlignment="1">
      <alignment vertical="center" wrapText="1"/>
    </xf>
    <xf numFmtId="0" fontId="205" fillId="0" borderId="0" xfId="0" applyFont="1"/>
    <xf numFmtId="0" fontId="200" fillId="0" borderId="0" xfId="0" applyFont="1" applyAlignment="1">
      <alignment vertical="center" wrapText="1"/>
    </xf>
    <xf numFmtId="194" fontId="194" fillId="3" borderId="35" xfId="1" applyNumberFormat="1" applyFont="1" applyFill="1" applyBorder="1" applyAlignment="1"/>
    <xf numFmtId="0" fontId="193" fillId="0" borderId="0" xfId="0" applyFont="1" applyAlignment="1">
      <alignment horizontal="left"/>
    </xf>
    <xf numFmtId="194" fontId="194" fillId="0" borderId="2" xfId="0" applyNumberFormat="1" applyFont="1" applyBorder="1" applyAlignment="1"/>
    <xf numFmtId="168" fontId="193" fillId="0" borderId="0" xfId="1" applyNumberFormat="1" applyFont="1"/>
    <xf numFmtId="168" fontId="193" fillId="0" borderId="0" xfId="1" applyNumberFormat="1" applyFont="1" applyFill="1"/>
    <xf numFmtId="0" fontId="195" fillId="0" borderId="0" xfId="0" applyFont="1" applyAlignment="1">
      <alignment horizontal="left" vertical="center" indent="2"/>
    </xf>
    <xf numFmtId="0" fontId="195" fillId="0" borderId="0" xfId="0" applyFont="1" applyAlignment="1">
      <alignment vertical="center" wrapText="1"/>
    </xf>
    <xf numFmtId="16" fontId="194" fillId="0" borderId="0" xfId="0" quotePrefix="1" applyNumberFormat="1" applyFont="1" applyFill="1" applyBorder="1" applyAlignment="1">
      <alignment horizontal="center"/>
    </xf>
    <xf numFmtId="224" fontId="194" fillId="0" borderId="0" xfId="0" quotePrefix="1" applyNumberFormat="1" applyFont="1" applyFill="1" applyBorder="1" applyAlignment="1">
      <alignment horizontal="right"/>
    </xf>
    <xf numFmtId="224" fontId="194" fillId="0" borderId="0" xfId="0" applyNumberFormat="1" applyFont="1" applyFill="1" applyBorder="1" applyAlignment="1">
      <alignment horizontal="right"/>
    </xf>
    <xf numFmtId="0" fontId="194" fillId="0" borderId="0" xfId="0" applyFont="1" applyFill="1" applyBorder="1" applyAlignment="1"/>
    <xf numFmtId="0" fontId="207" fillId="0" borderId="0" xfId="0" applyFont="1" applyBorder="1" applyAlignment="1">
      <alignment vertical="center" wrapText="1"/>
    </xf>
    <xf numFmtId="0" fontId="194" fillId="0" borderId="0" xfId="0" applyFont="1" applyBorder="1" applyAlignment="1">
      <alignment vertical="center" wrapText="1"/>
    </xf>
    <xf numFmtId="0" fontId="193" fillId="0" borderId="0" xfId="0" applyFont="1" applyBorder="1" applyAlignment="1">
      <alignment vertical="center" wrapText="1"/>
    </xf>
    <xf numFmtId="194" fontId="194" fillId="0" borderId="0" xfId="0" quotePrefix="1" applyNumberFormat="1" applyFont="1" applyFill="1" applyBorder="1" applyAlignment="1">
      <alignment horizontal="center"/>
    </xf>
    <xf numFmtId="194" fontId="194" fillId="0" borderId="0" xfId="0" applyNumberFormat="1" applyFont="1" applyFill="1" applyBorder="1" applyAlignment="1">
      <alignment horizontal="right"/>
    </xf>
    <xf numFmtId="0" fontId="193" fillId="0" borderId="0" xfId="0" applyFont="1" applyFill="1" applyBorder="1"/>
    <xf numFmtId="0" fontId="193" fillId="0" borderId="0" xfId="0" applyFont="1" applyFill="1" applyBorder="1" applyAlignment="1">
      <alignment wrapText="1"/>
    </xf>
    <xf numFmtId="0" fontId="194" fillId="0" borderId="0" xfId="0" applyFont="1" applyBorder="1" applyAlignment="1">
      <alignment horizontal="left" vertical="center" wrapText="1" indent="1"/>
    </xf>
    <xf numFmtId="0" fontId="193" fillId="0" borderId="0" xfId="0" applyFont="1" applyBorder="1" applyAlignment="1">
      <alignment horizontal="left" vertical="center" wrapText="1" indent="1"/>
    </xf>
    <xf numFmtId="194" fontId="194" fillId="3" borderId="0" xfId="1" applyNumberFormat="1" applyFont="1" applyFill="1" applyAlignment="1">
      <alignment horizontal="right"/>
    </xf>
    <xf numFmtId="0" fontId="193" fillId="0" borderId="0" xfId="0" applyFont="1" applyBorder="1" applyAlignment="1">
      <alignment wrapText="1"/>
    </xf>
    <xf numFmtId="0" fontId="193" fillId="0" borderId="0" xfId="0" applyFont="1" applyFill="1" applyBorder="1" applyAlignment="1">
      <alignment vertical="center" wrapText="1"/>
    </xf>
    <xf numFmtId="193" fontId="194" fillId="3" borderId="0" xfId="0" quotePrefix="1" applyNumberFormat="1" applyFont="1" applyFill="1" applyAlignment="1">
      <alignment horizontal="right" vertical="center"/>
    </xf>
    <xf numFmtId="193" fontId="193" fillId="0" borderId="0" xfId="0" quotePrefix="1" applyNumberFormat="1" applyFont="1" applyFill="1" applyAlignment="1">
      <alignment horizontal="right" vertical="center"/>
    </xf>
    <xf numFmtId="193" fontId="193" fillId="0" borderId="0" xfId="0" quotePrefix="1" applyNumberFormat="1" applyFont="1" applyBorder="1" applyAlignment="1">
      <alignment horizontal="right" vertical="center"/>
    </xf>
    <xf numFmtId="224" fontId="194" fillId="3" borderId="0" xfId="0" applyNumberFormat="1" applyFont="1" applyFill="1" applyAlignment="1">
      <alignment vertical="center"/>
    </xf>
    <xf numFmtId="0" fontId="193" fillId="0" borderId="0" xfId="0" quotePrefix="1" applyFont="1" applyAlignment="1">
      <alignment horizontal="right" vertical="center"/>
    </xf>
    <xf numFmtId="193" fontId="194" fillId="3" borderId="0" xfId="0" applyNumberFormat="1" applyFont="1" applyFill="1" applyAlignment="1">
      <alignment horizontal="right" vertical="center"/>
    </xf>
    <xf numFmtId="193" fontId="193" fillId="0" borderId="0" xfId="0" applyNumberFormat="1" applyFont="1" applyFill="1" applyAlignment="1">
      <alignment horizontal="right" vertical="center"/>
    </xf>
    <xf numFmtId="193" fontId="193" fillId="0" borderId="0" xfId="0" applyNumberFormat="1" applyFont="1" applyAlignment="1">
      <alignment horizontal="right" vertical="center"/>
    </xf>
    <xf numFmtId="193" fontId="194" fillId="0" borderId="0" xfId="0" applyNumberFormat="1" applyFont="1" applyAlignment="1">
      <alignment horizontal="right" vertical="center"/>
    </xf>
    <xf numFmtId="0" fontId="193" fillId="0" borderId="0" xfId="0" applyFont="1" applyAlignment="1">
      <alignment horizontal="right" vertical="center"/>
    </xf>
    <xf numFmtId="0" fontId="193" fillId="0" borderId="0" xfId="0" applyFont="1" applyAlignment="1">
      <alignment horizontal="right" vertical="center" wrapText="1"/>
    </xf>
    <xf numFmtId="0" fontId="193" fillId="58" borderId="0" xfId="0" applyFont="1" applyFill="1" applyAlignment="1">
      <alignment vertical="center" wrapText="1"/>
    </xf>
    <xf numFmtId="194" fontId="194" fillId="0" borderId="0" xfId="0" applyNumberFormat="1" applyFont="1" applyAlignment="1">
      <alignment vertical="center"/>
    </xf>
    <xf numFmtId="0" fontId="193" fillId="58" borderId="0" xfId="0" applyFont="1" applyFill="1" applyAlignment="1">
      <alignment vertical="center"/>
    </xf>
    <xf numFmtId="0" fontId="193" fillId="0" borderId="0" xfId="0" applyFont="1" applyFill="1" applyAlignment="1">
      <alignment vertical="center"/>
    </xf>
    <xf numFmtId="194" fontId="194" fillId="58" borderId="35" xfId="0" applyNumberFormat="1" applyFont="1" applyFill="1" applyBorder="1" applyAlignment="1">
      <alignment vertical="center" wrapText="1"/>
    </xf>
    <xf numFmtId="194" fontId="193" fillId="0" borderId="35" xfId="0" applyNumberFormat="1" applyFont="1" applyFill="1" applyBorder="1" applyAlignment="1">
      <alignment vertical="center" wrapText="1"/>
    </xf>
    <xf numFmtId="194" fontId="193" fillId="0" borderId="0" xfId="1" applyNumberFormat="1" applyFont="1" applyBorder="1" applyAlignment="1">
      <alignment vertical="center"/>
    </xf>
    <xf numFmtId="168" fontId="194" fillId="0" borderId="0" xfId="1" applyNumberFormat="1" applyFont="1" applyAlignment="1">
      <alignment vertical="center" wrapText="1"/>
    </xf>
    <xf numFmtId="0" fontId="194" fillId="0" borderId="0" xfId="0" applyFont="1" applyAlignment="1">
      <alignment vertical="center"/>
    </xf>
    <xf numFmtId="194" fontId="193" fillId="0" borderId="0" xfId="0" applyNumberFormat="1" applyFont="1" applyFill="1" applyAlignment="1">
      <alignment vertical="center" wrapText="1"/>
    </xf>
    <xf numFmtId="194" fontId="193" fillId="0" borderId="3" xfId="0" applyNumberFormat="1" applyFont="1" applyFill="1" applyBorder="1" applyAlignment="1">
      <alignment horizontal="right" vertical="top"/>
    </xf>
    <xf numFmtId="194" fontId="193" fillId="0" borderId="3" xfId="1" applyNumberFormat="1" applyFont="1" applyBorder="1" applyAlignment="1">
      <alignment vertical="center"/>
    </xf>
    <xf numFmtId="194" fontId="193" fillId="0" borderId="1" xfId="0" applyNumberFormat="1" applyFont="1" applyFill="1" applyBorder="1" applyAlignment="1">
      <alignment vertical="center" wrapText="1"/>
    </xf>
    <xf numFmtId="194" fontId="193" fillId="0" borderId="1" xfId="0" applyNumberFormat="1" applyFont="1" applyFill="1" applyBorder="1" applyAlignment="1">
      <alignment horizontal="right" vertical="top"/>
    </xf>
    <xf numFmtId="0" fontId="194" fillId="58" borderId="0" xfId="0" applyFont="1" applyFill="1" applyAlignment="1">
      <alignment vertical="center"/>
    </xf>
    <xf numFmtId="168" fontId="194" fillId="58" borderId="0" xfId="1" applyNumberFormat="1" applyFont="1" applyFill="1" applyAlignment="1">
      <alignment vertical="center"/>
    </xf>
    <xf numFmtId="168" fontId="193" fillId="0" borderId="0" xfId="1" applyNumberFormat="1" applyFont="1" applyFill="1" applyAlignment="1">
      <alignment vertical="center"/>
    </xf>
    <xf numFmtId="0" fontId="194" fillId="58" borderId="0" xfId="0" applyFont="1" applyFill="1" applyAlignment="1"/>
    <xf numFmtId="3" fontId="193" fillId="0" borderId="0" xfId="0" applyNumberFormat="1" applyFont="1" applyFill="1" applyAlignment="1">
      <alignment vertical="center"/>
    </xf>
    <xf numFmtId="0" fontId="194" fillId="58" borderId="0" xfId="0" applyFont="1" applyFill="1" applyAlignment="1">
      <alignment horizontal="right" vertical="center"/>
    </xf>
    <xf numFmtId="0" fontId="193" fillId="0" borderId="0" xfId="0" applyFont="1" applyFill="1" applyAlignment="1">
      <alignment horizontal="right" vertical="center"/>
    </xf>
    <xf numFmtId="184" fontId="193" fillId="0" borderId="0" xfId="0" applyNumberFormat="1" applyFont="1" applyFill="1" applyAlignment="1">
      <alignment vertical="center"/>
    </xf>
    <xf numFmtId="184" fontId="193" fillId="0" borderId="0" xfId="0" applyNumberFormat="1" applyFont="1" applyAlignment="1"/>
    <xf numFmtId="184" fontId="193" fillId="0" borderId="0" xfId="0" applyNumberFormat="1" applyFont="1" applyAlignment="1">
      <alignment vertical="center"/>
    </xf>
    <xf numFmtId="171" fontId="194" fillId="0" borderId="0" xfId="0" quotePrefix="1" applyNumberFormat="1" applyFont="1" applyBorder="1" applyAlignment="1">
      <alignment horizontal="center" vertical="center" wrapText="1"/>
    </xf>
    <xf numFmtId="171" fontId="193" fillId="0" borderId="0" xfId="0" applyNumberFormat="1" applyFont="1" applyBorder="1" applyAlignment="1">
      <alignment vertical="center" wrapText="1"/>
    </xf>
    <xf numFmtId="193" fontId="194" fillId="2" borderId="0" xfId="0" quotePrefix="1" applyNumberFormat="1" applyFont="1" applyFill="1" applyAlignment="1">
      <alignment horizontal="right" vertical="center"/>
    </xf>
    <xf numFmtId="193" fontId="194" fillId="0" borderId="0" xfId="0" quotePrefix="1" applyNumberFormat="1" applyFont="1" applyFill="1" applyBorder="1" applyAlignment="1">
      <alignment horizontal="right" vertical="center"/>
    </xf>
    <xf numFmtId="193" fontId="194" fillId="0" borderId="0" xfId="0" quotePrefix="1" applyNumberFormat="1" applyFont="1" applyFill="1" applyAlignment="1">
      <alignment horizontal="right" vertical="center"/>
    </xf>
    <xf numFmtId="193" fontId="194" fillId="2" borderId="0" xfId="0" applyNumberFormat="1" applyFont="1" applyFill="1" applyAlignment="1">
      <alignment horizontal="right" vertical="center"/>
    </xf>
    <xf numFmtId="193" fontId="194" fillId="2" borderId="0" xfId="0" applyNumberFormat="1" applyFont="1" applyFill="1" applyAlignment="1">
      <alignment vertical="center"/>
    </xf>
    <xf numFmtId="193" fontId="194" fillId="0" borderId="0" xfId="0" applyNumberFormat="1" applyFont="1" applyFill="1" applyBorder="1" applyAlignment="1">
      <alignment horizontal="right" vertical="center"/>
    </xf>
    <xf numFmtId="193" fontId="194" fillId="0" borderId="0" xfId="0" applyNumberFormat="1" applyFont="1" applyFill="1" applyAlignment="1">
      <alignment horizontal="right" vertical="center"/>
    </xf>
    <xf numFmtId="194" fontId="194" fillId="2" borderId="0" xfId="0" applyNumberFormat="1" applyFont="1" applyFill="1" applyAlignment="1">
      <alignment vertical="center"/>
    </xf>
    <xf numFmtId="194" fontId="194" fillId="2" borderId="0" xfId="0" applyNumberFormat="1" applyFont="1" applyFill="1" applyAlignment="1"/>
    <xf numFmtId="194" fontId="194" fillId="2" borderId="0" xfId="1" applyNumberFormat="1" applyFont="1" applyFill="1" applyAlignment="1"/>
    <xf numFmtId="194" fontId="194" fillId="2" borderId="3" xfId="0" applyNumberFormat="1" applyFont="1" applyFill="1" applyBorder="1" applyAlignment="1"/>
    <xf numFmtId="194" fontId="194" fillId="2" borderId="0" xfId="0" applyNumberFormat="1" applyFont="1" applyFill="1" applyBorder="1" applyAlignment="1"/>
    <xf numFmtId="194" fontId="194" fillId="2" borderId="3" xfId="1" applyNumberFormat="1" applyFont="1" applyFill="1" applyBorder="1" applyAlignment="1"/>
    <xf numFmtId="194" fontId="194" fillId="2" borderId="1" xfId="0" applyNumberFormat="1" applyFont="1" applyFill="1" applyBorder="1" applyAlignment="1"/>
    <xf numFmtId="0" fontId="195" fillId="0" borderId="0" xfId="0" applyFont="1" applyAlignment="1">
      <alignment vertical="center"/>
    </xf>
    <xf numFmtId="193" fontId="194" fillId="58" borderId="0" xfId="0" quotePrefix="1" applyNumberFormat="1" applyFont="1" applyFill="1" applyAlignment="1">
      <alignment horizontal="right" vertical="center"/>
    </xf>
    <xf numFmtId="0" fontId="193" fillId="0" borderId="0" xfId="0" applyFont="1" applyAlignment="1">
      <alignment horizontal="right"/>
    </xf>
    <xf numFmtId="193" fontId="193" fillId="0" borderId="0" xfId="0" quotePrefix="1" applyNumberFormat="1" applyFont="1" applyFill="1" applyBorder="1" applyAlignment="1">
      <alignment horizontal="right" vertical="center"/>
    </xf>
    <xf numFmtId="0" fontId="195" fillId="0" borderId="0" xfId="0" applyFont="1" applyAlignment="1">
      <alignment horizontal="right" vertical="center"/>
    </xf>
    <xf numFmtId="0" fontId="195" fillId="0" borderId="0" xfId="0" applyFont="1" applyFill="1" applyAlignment="1">
      <alignment horizontal="right" vertical="center"/>
    </xf>
    <xf numFmtId="193" fontId="194" fillId="58" borderId="0" xfId="0" applyNumberFormat="1" applyFont="1" applyFill="1" applyAlignment="1">
      <alignment horizontal="right" vertical="center"/>
    </xf>
    <xf numFmtId="226" fontId="193" fillId="0" borderId="0" xfId="0" applyNumberFormat="1" applyFont="1" applyFill="1" applyAlignment="1">
      <alignment vertical="center"/>
    </xf>
    <xf numFmtId="3" fontId="193" fillId="0" borderId="0" xfId="0" applyNumberFormat="1" applyFont="1" applyAlignment="1">
      <alignment vertical="center" wrapText="1"/>
    </xf>
    <xf numFmtId="226" fontId="193" fillId="0" borderId="0" xfId="0" applyNumberFormat="1" applyFont="1" applyFill="1" applyAlignment="1"/>
    <xf numFmtId="226" fontId="193" fillId="0" borderId="3" xfId="0" applyNumberFormat="1" applyFont="1" applyFill="1" applyBorder="1" applyAlignment="1">
      <alignment vertical="center"/>
    </xf>
    <xf numFmtId="226" fontId="193" fillId="0" borderId="0" xfId="0" applyNumberFormat="1" applyFont="1" applyFill="1" applyAlignment="1">
      <alignment horizontal="right" vertical="center"/>
    </xf>
    <xf numFmtId="226" fontId="193" fillId="0" borderId="1" xfId="0" applyNumberFormat="1" applyFont="1" applyFill="1" applyBorder="1" applyAlignment="1">
      <alignment vertical="center"/>
    </xf>
    <xf numFmtId="226" fontId="193" fillId="0" borderId="0" xfId="0" applyNumberFormat="1" applyFont="1" applyFill="1" applyBorder="1" applyAlignment="1">
      <alignment vertical="center"/>
    </xf>
    <xf numFmtId="3" fontId="193" fillId="0" borderId="2" xfId="0" applyNumberFormat="1" applyFont="1" applyFill="1" applyBorder="1" applyAlignment="1">
      <alignment vertical="center"/>
    </xf>
    <xf numFmtId="0" fontId="205" fillId="0" borderId="0" xfId="0" applyFont="1" applyAlignment="1">
      <alignment horizontal="left" vertical="center"/>
    </xf>
    <xf numFmtId="0" fontId="197" fillId="0" borderId="0" xfId="0" applyFont="1" applyAlignment="1">
      <alignment horizontal="left" vertical="center"/>
    </xf>
    <xf numFmtId="0" fontId="202" fillId="0" borderId="0" xfId="0" applyFont="1" applyAlignment="1">
      <alignment vertical="center"/>
    </xf>
    <xf numFmtId="0" fontId="194" fillId="3" borderId="0" xfId="0" applyFont="1" applyFill="1" applyAlignment="1">
      <alignment vertical="center"/>
    </xf>
    <xf numFmtId="226" fontId="194" fillId="3" borderId="0" xfId="0" applyNumberFormat="1" applyFont="1" applyFill="1" applyAlignment="1">
      <alignment vertical="center"/>
    </xf>
    <xf numFmtId="0" fontId="194" fillId="3" borderId="0" xfId="0" applyFont="1" applyFill="1" applyBorder="1" applyAlignment="1">
      <alignment vertical="center"/>
    </xf>
    <xf numFmtId="0" fontId="193" fillId="0" borderId="0" xfId="0" applyFont="1" applyFill="1" applyBorder="1" applyAlignment="1">
      <alignment vertical="center"/>
    </xf>
    <xf numFmtId="0" fontId="193" fillId="0" borderId="0" xfId="0" applyFont="1" applyBorder="1" applyAlignment="1">
      <alignment vertical="center"/>
    </xf>
    <xf numFmtId="226" fontId="193" fillId="0" borderId="0" xfId="0" applyNumberFormat="1" applyFont="1" applyFill="1" applyBorder="1" applyAlignment="1">
      <alignment horizontal="right" vertical="center"/>
    </xf>
    <xf numFmtId="0" fontId="193" fillId="0" borderId="0" xfId="0" applyFont="1" applyBorder="1" applyAlignment="1"/>
    <xf numFmtId="0" fontId="193" fillId="0" borderId="0" xfId="0" applyFont="1" applyFill="1" applyBorder="1" applyAlignment="1"/>
    <xf numFmtId="3" fontId="193" fillId="0" borderId="0" xfId="0" applyNumberFormat="1" applyFont="1" applyFill="1" applyBorder="1" applyAlignment="1">
      <alignment vertical="center"/>
    </xf>
    <xf numFmtId="184" fontId="194" fillId="3" borderId="0" xfId="0" applyNumberFormat="1" applyFont="1" applyFill="1" applyAlignment="1">
      <alignment vertical="center"/>
    </xf>
    <xf numFmtId="194" fontId="194" fillId="3" borderId="1" xfId="1" applyNumberFormat="1" applyFont="1" applyFill="1" applyBorder="1" applyAlignment="1">
      <alignment horizontal="right"/>
    </xf>
    <xf numFmtId="194" fontId="175" fillId="0" borderId="0" xfId="0" applyNumberFormat="1" applyFont="1" applyFill="1" applyAlignment="1"/>
    <xf numFmtId="0" fontId="0" fillId="3" borderId="1" xfId="0" applyFill="1" applyBorder="1" applyAlignment="1">
      <alignment horizontal="right"/>
    </xf>
    <xf numFmtId="171" fontId="193" fillId="0" borderId="0" xfId="0" applyNumberFormat="1" applyFont="1" applyAlignment="1">
      <alignment vertical="center" wrapText="1"/>
    </xf>
    <xf numFmtId="0" fontId="193" fillId="0" borderId="0" xfId="0" applyFont="1" applyAlignment="1">
      <alignment vertical="center" wrapText="1"/>
    </xf>
    <xf numFmtId="169" fontId="208" fillId="3" borderId="0" xfId="1" applyNumberFormat="1" applyFont="1" applyFill="1"/>
    <xf numFmtId="194" fontId="176" fillId="0" borderId="0" xfId="0" applyNumberFormat="1" applyFont="1" applyBorder="1"/>
    <xf numFmtId="194" fontId="194" fillId="2" borderId="35" xfId="0" applyNumberFormat="1" applyFont="1" applyFill="1" applyBorder="1" applyAlignment="1"/>
    <xf numFmtId="194" fontId="176" fillId="0" borderId="0" xfId="0" applyNumberFormat="1" applyFont="1" applyFill="1" applyBorder="1"/>
    <xf numFmtId="0" fontId="176" fillId="0" borderId="0" xfId="0" applyFont="1" applyFill="1"/>
    <xf numFmtId="194" fontId="176" fillId="0" borderId="0" xfId="0" applyNumberFormat="1" applyFont="1" applyFill="1"/>
    <xf numFmtId="49" fontId="210" fillId="0" borderId="0" xfId="0" applyNumberFormat="1" applyFont="1" applyAlignment="1">
      <alignment horizontal="left" vertical="center"/>
    </xf>
    <xf numFmtId="0" fontId="211" fillId="0" borderId="0" xfId="0" applyFont="1" applyAlignment="1">
      <alignment horizontal="left" vertical="center" indent="4"/>
    </xf>
    <xf numFmtId="0" fontId="212" fillId="0" borderId="0" xfId="0" applyFont="1" applyAlignment="1">
      <alignment horizontal="left" vertical="center" indent="4"/>
    </xf>
    <xf numFmtId="194" fontId="194" fillId="2" borderId="4" xfId="0" applyNumberFormat="1" applyFont="1" applyFill="1" applyBorder="1" applyAlignment="1"/>
    <xf numFmtId="194" fontId="194" fillId="2" borderId="5" xfId="0" applyNumberFormat="1" applyFont="1" applyFill="1" applyBorder="1" applyAlignment="1"/>
    <xf numFmtId="194" fontId="194" fillId="2" borderId="6" xfId="0" applyNumberFormat="1" applyFont="1" applyFill="1" applyBorder="1" applyAlignment="1"/>
    <xf numFmtId="194" fontId="193" fillId="0" borderId="4" xfId="0" applyNumberFormat="1" applyFont="1" applyBorder="1"/>
    <xf numFmtId="194" fontId="193" fillId="0" borderId="5" xfId="0" applyNumberFormat="1" applyFont="1" applyBorder="1"/>
    <xf numFmtId="194" fontId="193" fillId="0" borderId="6" xfId="0" applyNumberFormat="1" applyFont="1" applyBorder="1"/>
    <xf numFmtId="0" fontId="194" fillId="0" borderId="0" xfId="0" applyFont="1" applyAlignment="1">
      <alignment horizontal="left" vertical="center" wrapText="1"/>
    </xf>
    <xf numFmtId="194" fontId="193" fillId="0" borderId="35" xfId="0" applyNumberFormat="1" applyFont="1" applyFill="1" applyBorder="1" applyAlignment="1">
      <alignment horizontal="right" wrapText="1"/>
    </xf>
    <xf numFmtId="0" fontId="193" fillId="3" borderId="0" xfId="0" applyFont="1" applyFill="1" applyBorder="1" applyAlignment="1"/>
    <xf numFmtId="171" fontId="202" fillId="0" borderId="0" xfId="0" applyNumberFormat="1" applyFont="1" applyAlignment="1">
      <alignment horizontal="left"/>
    </xf>
    <xf numFmtId="226" fontId="194" fillId="58" borderId="0" xfId="0" applyNumberFormat="1" applyFont="1" applyFill="1" applyAlignment="1">
      <alignment horizontal="right" vertical="center"/>
    </xf>
    <xf numFmtId="194" fontId="193" fillId="3" borderId="35" xfId="0" applyNumberFormat="1" applyFont="1" applyFill="1" applyBorder="1" applyAlignment="1">
      <alignment vertical="center" wrapText="1"/>
    </xf>
    <xf numFmtId="171" fontId="193" fillId="0" borderId="0" xfId="0" applyNumberFormat="1" applyFont="1" applyBorder="1" applyAlignment="1"/>
    <xf numFmtId="193" fontId="193" fillId="0" borderId="0" xfId="0" applyNumberFormat="1" applyFont="1" applyFill="1" applyBorder="1" applyAlignment="1"/>
    <xf numFmtId="171" fontId="193" fillId="0" borderId="0" xfId="0" applyNumberFormat="1" applyFont="1" applyBorder="1"/>
    <xf numFmtId="194" fontId="194" fillId="3" borderId="0" xfId="0" applyNumberFormat="1" applyFont="1" applyFill="1" applyBorder="1" applyAlignment="1">
      <alignment horizontal="right"/>
    </xf>
    <xf numFmtId="171" fontId="193" fillId="0" borderId="0" xfId="0" applyNumberFormat="1" applyFont="1" applyBorder="1" applyAlignment="1">
      <alignment vertical="center"/>
    </xf>
    <xf numFmtId="0" fontId="193" fillId="0" borderId="0" xfId="0" applyFont="1" applyAlignment="1">
      <alignment vertical="center" wrapText="1"/>
    </xf>
    <xf numFmtId="193" fontId="193" fillId="0" borderId="0" xfId="0" applyNumberFormat="1" applyFont="1" applyFill="1" applyAlignment="1">
      <alignment horizontal="right" vertical="center"/>
    </xf>
    <xf numFmtId="171" fontId="193" fillId="0" borderId="0" xfId="0" applyNumberFormat="1" applyFont="1" applyAlignment="1">
      <alignment wrapText="1"/>
    </xf>
    <xf numFmtId="0" fontId="193" fillId="0" borderId="0" xfId="0" applyFont="1" applyAlignment="1">
      <alignment vertical="center" wrapText="1"/>
    </xf>
    <xf numFmtId="226" fontId="194" fillId="3" borderId="3" xfId="0" applyNumberFormat="1" applyFont="1" applyFill="1" applyBorder="1" applyAlignment="1">
      <alignment vertical="center"/>
    </xf>
    <xf numFmtId="194" fontId="194" fillId="3" borderId="0" xfId="0" applyNumberFormat="1" applyFont="1" applyFill="1" applyAlignment="1">
      <alignment vertical="center"/>
    </xf>
    <xf numFmtId="226" fontId="194" fillId="3" borderId="0" xfId="0" applyNumberFormat="1" applyFont="1" applyFill="1" applyAlignment="1">
      <alignment horizontal="right" vertical="center"/>
    </xf>
    <xf numFmtId="226" fontId="194" fillId="3" borderId="1" xfId="0" applyNumberFormat="1" applyFont="1" applyFill="1" applyBorder="1" applyAlignment="1">
      <alignment vertical="center"/>
    </xf>
    <xf numFmtId="224" fontId="194" fillId="0" borderId="0" xfId="0" applyNumberFormat="1" applyFont="1" applyBorder="1" applyAlignment="1"/>
    <xf numFmtId="224" fontId="194" fillId="0" borderId="0" xfId="0" applyNumberFormat="1" applyFont="1" applyAlignment="1"/>
    <xf numFmtId="224" fontId="193" fillId="0" borderId="0" xfId="0" applyNumberFormat="1" applyFont="1" applyBorder="1" applyAlignment="1"/>
    <xf numFmtId="171" fontId="193" fillId="0" borderId="35" xfId="0" applyNumberFormat="1" applyFont="1" applyBorder="1" applyAlignment="1">
      <alignment horizontal="center"/>
    </xf>
    <xf numFmtId="171" fontId="193" fillId="0" borderId="0" xfId="0" applyNumberFormat="1" applyFont="1" applyAlignment="1">
      <alignment wrapText="1"/>
    </xf>
    <xf numFmtId="225" fontId="194" fillId="0" borderId="0" xfId="0" applyNumberFormat="1" applyFont="1" applyBorder="1" applyAlignment="1"/>
    <xf numFmtId="225" fontId="194" fillId="0" borderId="0" xfId="0" applyNumberFormat="1" applyFont="1" applyAlignment="1"/>
    <xf numFmtId="225" fontId="193" fillId="0" borderId="0" xfId="0" applyNumberFormat="1" applyFont="1" applyBorder="1" applyAlignment="1"/>
    <xf numFmtId="171" fontId="193" fillId="0" borderId="35" xfId="0" applyNumberFormat="1" applyFont="1" applyBorder="1" applyAlignment="1">
      <alignment horizontal="center" vertical="center"/>
    </xf>
    <xf numFmtId="193" fontId="193" fillId="0" borderId="35" xfId="0" applyNumberFormat="1" applyFont="1" applyBorder="1" applyAlignment="1">
      <alignment horizontal="center" vertical="center"/>
    </xf>
    <xf numFmtId="171" fontId="193" fillId="0" borderId="0" xfId="0" applyNumberFormat="1" applyFont="1" applyAlignment="1">
      <alignment vertical="center" wrapText="1"/>
    </xf>
    <xf numFmtId="225" fontId="194" fillId="0" borderId="0" xfId="0" applyNumberFormat="1" applyFont="1" applyBorder="1" applyAlignment="1">
      <alignment vertical="center"/>
    </xf>
    <xf numFmtId="225" fontId="194" fillId="0" borderId="0" xfId="0" applyNumberFormat="1" applyFont="1" applyAlignment="1">
      <alignment vertical="center"/>
    </xf>
    <xf numFmtId="225" fontId="193" fillId="0" borderId="0" xfId="0" applyNumberFormat="1" applyFont="1" applyBorder="1" applyAlignment="1">
      <alignment vertical="center"/>
    </xf>
    <xf numFmtId="224" fontId="193" fillId="0" borderId="0" xfId="0" applyNumberFormat="1" applyFont="1" applyBorder="1" applyAlignment="1">
      <alignment vertical="center"/>
    </xf>
    <xf numFmtId="224" fontId="194" fillId="0" borderId="0" xfId="0" applyNumberFormat="1" applyFont="1" applyBorder="1" applyAlignment="1">
      <alignment vertical="center"/>
    </xf>
    <xf numFmtId="224" fontId="194" fillId="0" borderId="0" xfId="0" applyNumberFormat="1" applyFont="1" applyAlignment="1">
      <alignment vertical="center"/>
    </xf>
    <xf numFmtId="171" fontId="193" fillId="0" borderId="0" xfId="0" applyNumberFormat="1" applyFont="1" applyAlignment="1">
      <alignment vertical="center"/>
    </xf>
    <xf numFmtId="225" fontId="194" fillId="0" borderId="0" xfId="0" applyNumberFormat="1" applyFont="1" applyFill="1" applyBorder="1" applyAlignment="1">
      <alignment vertical="center"/>
    </xf>
    <xf numFmtId="225" fontId="194" fillId="0" borderId="0" xfId="0" applyNumberFormat="1" applyFont="1" applyFill="1" applyAlignment="1">
      <alignment vertical="center"/>
    </xf>
    <xf numFmtId="225" fontId="193" fillId="0" borderId="0" xfId="0" applyNumberFormat="1" applyFont="1" applyFill="1" applyBorder="1" applyAlignment="1">
      <alignment vertical="center"/>
    </xf>
    <xf numFmtId="194" fontId="193" fillId="0" borderId="35" xfId="0" applyNumberFormat="1" applyFont="1" applyFill="1" applyBorder="1" applyAlignment="1">
      <alignment horizontal="center" vertical="center"/>
    </xf>
    <xf numFmtId="224" fontId="194" fillId="0" borderId="0" xfId="0" applyNumberFormat="1" applyFont="1" applyFill="1" applyBorder="1" applyAlignment="1">
      <alignment vertical="center"/>
    </xf>
    <xf numFmtId="224" fontId="194" fillId="0" borderId="0" xfId="0" applyNumberFormat="1" applyFont="1" applyFill="1" applyAlignment="1">
      <alignment vertical="center"/>
    </xf>
    <xf numFmtId="224" fontId="193" fillId="0" borderId="0" xfId="0" applyNumberFormat="1" applyFont="1" applyFill="1" applyBorder="1" applyAlignment="1">
      <alignment vertical="center"/>
    </xf>
    <xf numFmtId="0" fontId="193" fillId="0" borderId="0" xfId="0" applyNumberFormat="1" applyFont="1" applyAlignment="1">
      <alignment vertical="center"/>
    </xf>
    <xf numFmtId="225" fontId="193" fillId="0" borderId="0" xfId="0" applyNumberFormat="1" applyFont="1" applyFill="1" applyAlignment="1">
      <alignment vertical="center"/>
    </xf>
    <xf numFmtId="193" fontId="193" fillId="0" borderId="35" xfId="0" applyNumberFormat="1" applyFont="1" applyFill="1" applyBorder="1" applyAlignment="1">
      <alignment horizontal="center" vertical="center"/>
    </xf>
    <xf numFmtId="224" fontId="193" fillId="0" borderId="0" xfId="0" applyNumberFormat="1" applyFont="1" applyFill="1" applyAlignment="1">
      <alignment vertical="center"/>
    </xf>
    <xf numFmtId="0" fontId="193" fillId="0" borderId="0" xfId="0" applyFont="1" applyAlignment="1">
      <alignment vertical="center" wrapText="1"/>
    </xf>
    <xf numFmtId="16" fontId="194" fillId="3" borderId="3" xfId="0" quotePrefix="1" applyNumberFormat="1" applyFont="1" applyFill="1" applyBorder="1" applyAlignment="1">
      <alignment horizontal="center"/>
    </xf>
    <xf numFmtId="224" fontId="194" fillId="3" borderId="0" xfId="0" applyNumberFormat="1" applyFont="1" applyFill="1" applyBorder="1" applyAlignment="1"/>
    <xf numFmtId="224" fontId="194" fillId="3" borderId="0" xfId="0" applyNumberFormat="1" applyFont="1" applyFill="1" applyAlignment="1"/>
    <xf numFmtId="224" fontId="193" fillId="3" borderId="0" xfId="0" applyNumberFormat="1" applyFont="1" applyFill="1" applyBorder="1" applyAlignment="1"/>
    <xf numFmtId="194" fontId="194" fillId="3" borderId="3" xfId="0" quotePrefix="1" applyNumberFormat="1" applyFont="1" applyFill="1" applyBorder="1" applyAlignment="1">
      <alignment horizontal="center"/>
    </xf>
    <xf numFmtId="0" fontId="193" fillId="0" borderId="35" xfId="0" applyFont="1" applyBorder="1" applyAlignment="1">
      <alignment horizontal="center" vertical="center"/>
    </xf>
    <xf numFmtId="0" fontId="194" fillId="0" borderId="0" xfId="0" applyFont="1" applyBorder="1" applyAlignment="1">
      <alignment vertical="center" wrapText="1"/>
    </xf>
    <xf numFmtId="193" fontId="194" fillId="0" borderId="0" xfId="0" applyNumberFormat="1" applyFont="1" applyBorder="1" applyAlignment="1">
      <alignment vertical="center"/>
    </xf>
    <xf numFmtId="193" fontId="194" fillId="0" borderId="0" xfId="0" applyNumberFormat="1" applyFont="1" applyAlignment="1">
      <alignment vertical="center"/>
    </xf>
    <xf numFmtId="193" fontId="193" fillId="0" borderId="0" xfId="0" applyNumberFormat="1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171" fontId="193" fillId="0" borderId="3" xfId="0" quotePrefix="1" applyNumberFormat="1" applyFont="1" applyBorder="1" applyAlignment="1">
      <alignment horizontal="center" vertical="center" wrapText="1"/>
    </xf>
    <xf numFmtId="171" fontId="194" fillId="0" borderId="3" xfId="0" quotePrefix="1" applyNumberFormat="1" applyFont="1" applyBorder="1" applyAlignment="1">
      <alignment horizontal="center" vertical="center" wrapText="1"/>
    </xf>
    <xf numFmtId="171" fontId="193" fillId="0" borderId="3" xfId="0" quotePrefix="1" applyNumberFormat="1" applyFont="1" applyFill="1" applyBorder="1" applyAlignment="1">
      <alignment horizontal="center" vertical="center" wrapText="1"/>
    </xf>
    <xf numFmtId="193" fontId="193" fillId="0" borderId="0" xfId="0" applyNumberFormat="1" applyFont="1" applyFill="1" applyBorder="1" applyAlignment="1">
      <alignment horizontal="right" vertical="center"/>
    </xf>
    <xf numFmtId="193" fontId="193" fillId="0" borderId="0" xfId="0" applyNumberFormat="1" applyFont="1" applyFill="1" applyAlignment="1">
      <alignment horizontal="right" vertical="center"/>
    </xf>
    <xf numFmtId="0" fontId="193" fillId="0" borderId="35" xfId="0" applyFont="1" applyFill="1" applyBorder="1" applyAlignment="1">
      <alignment horizontal="center" vertical="center"/>
    </xf>
  </cellXfs>
  <cellStyles count="1835">
    <cellStyle name=" 1" xfId="2"/>
    <cellStyle name=" 2" xfId="3"/>
    <cellStyle name=" 2 2" xfId="4"/>
    <cellStyle name=" 3" xfId="5"/>
    <cellStyle name=" 3 2" xfId="6"/>
    <cellStyle name=" Writer Import]_x000d__x000a_Display Dialog=No_x000d__x000a__x000d__x000a_[Horizontal Arrange]_x000d__x000a_Dimensions Interlocking=Yes_x000d__x000a_Sum Hierarchy=Yes_x000d__x000a_Generate" xfId="7"/>
    <cellStyle name=" Writer Import]_x000d__x000a_Display Dialog=No_x000d__x000a__x000d__x000a_[Horizontal Arrange]_x000d__x000a_Dimensions Interlocking=Yes_x000d__x000a_Sum Hierarchy=Yes_x000d__x000a_Generate 2" xfId="8"/>
    <cellStyle name="_x000a_386grabber=M" xfId="9"/>
    <cellStyle name="_x000a_386grabber=M 2" xfId="10"/>
    <cellStyle name="%" xfId="11"/>
    <cellStyle name="% 2" xfId="12"/>
    <cellStyle name="????_ATP2007-Template" xfId="13"/>
    <cellStyle name="??_Addition Fixasset(06)" xfId="14"/>
    <cellStyle name="?d?A|i[0]" xfId="15"/>
    <cellStyle name="?f?? [0]" xfId="16"/>
    <cellStyle name="?W3s?FFFGg2" xfId="17"/>
    <cellStyle name="?W3s?FFGg2" xfId="18"/>
    <cellStyle name="?W3s?FGg2" xfId="19"/>
    <cellStyle name="?W3s?g2" xfId="20"/>
    <cellStyle name="?W3s?Gg2" xfId="21"/>
    <cellStyle name="?W3s¢FFFGg2" xfId="22"/>
    <cellStyle name="?W3s¢FFGg2" xfId="23"/>
    <cellStyle name="?W3s¢FGg2" xfId="24"/>
    <cellStyle name="?W3s¢Gg2" xfId="25"/>
    <cellStyle name="?W3s£g2" xfId="26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27"/>
    <cellStyle name="_~0096696" xfId="28"/>
    <cellStyle name="_~0096696_Book2" xfId="29"/>
    <cellStyle name="_~0096696_Book2_Jaws" xfId="30"/>
    <cellStyle name="_~0096696_HBEU BPR - MasterFile_July'10" xfId="31"/>
    <cellStyle name="_~0096696_HBEU BPR - MasterFile_July'10_Jaws" xfId="32"/>
    <cellStyle name="_~0096696_HBTR P2 - PL Summary August-10" xfId="33"/>
    <cellStyle name="_~0096696_Jaws" xfId="34"/>
    <cellStyle name="_~0096696_Turkey Financial Commentary" xfId="35"/>
    <cellStyle name="_~0096696_Turkey Financial Commentary July 2010 - Ku" xfId="36"/>
    <cellStyle name="_~0096696_Turkey Financial Commentary July 2010 with edits" xfId="37"/>
    <cellStyle name="_~0096696_Turkey Financial Commentary_ Dec-10_v3" xfId="38"/>
    <cellStyle name="_~1632005" xfId="39"/>
    <cellStyle name="_~2112803" xfId="40"/>
    <cellStyle name="_~2112803_Book2" xfId="41"/>
    <cellStyle name="_~2112803_EXCO FIN AUG09 USD" xfId="42"/>
    <cellStyle name="_~2112803_Revenues2 for ROP presentation ROP OCT 09" xfId="43"/>
    <cellStyle name="_~2112803_Summary" xfId="44"/>
    <cellStyle name="_~2875085" xfId="45"/>
    <cellStyle name="_~9636221" xfId="46"/>
    <cellStyle name="_~9636221 2" xfId="47"/>
    <cellStyle name="_~9793544" xfId="48"/>
    <cellStyle name="_~9793544 2" xfId="49"/>
    <cellStyle name="_01 Data tables P04" xfId="50"/>
    <cellStyle name="_02 Trend charts P12" xfId="51"/>
    <cellStyle name="_081218 SENT TO JLJ" xfId="52"/>
    <cellStyle name="_1" xfId="53"/>
    <cellStyle name="_1 2" xfId="54"/>
    <cellStyle name="_2 - Income Statement - Oct ROP 10 - Trend Analysis v3" xfId="55"/>
    <cellStyle name="_2006-AGUSTOS-URETIM" xfId="56"/>
    <cellStyle name="_2008 outturn as per £988" xfId="57"/>
    <cellStyle name="_2008 outturn as per £988_Book2" xfId="58"/>
    <cellStyle name="_2008 outturn as per £988_Book2_Jaws" xfId="59"/>
    <cellStyle name="_2008 outturn as per £988_BPR TURKEY RETAIL" xfId="60"/>
    <cellStyle name="_2008 outturn as per £988_HBEU BPR - MasterFile_July'10" xfId="61"/>
    <cellStyle name="_2008 outturn as per £988_HBEU BPR - MasterFile_July'10_Jaws" xfId="62"/>
    <cellStyle name="_2008 outturn as per £988_HBTR P2 - PL Summary August-10" xfId="63"/>
    <cellStyle name="_2008 outturn as per £988_Jaws" xfId="64"/>
    <cellStyle name="_2008 outturn as per £988_Report" xfId="65"/>
    <cellStyle name="_2008 outturn as per £988_Report_Jaws" xfId="66"/>
    <cellStyle name="_2008 outturn as per £988_Report_Turkey Financial Commentary July 2010 - Ku" xfId="67"/>
    <cellStyle name="_2008 outturn as per £988_Report_Turkey Financial Commentary July 2010 with edits" xfId="68"/>
    <cellStyle name="_2008 outturn as per £988_TURKEY BPR BUS COMMENT FINAL- Feb 10" xfId="69"/>
    <cellStyle name="_2008 outturn as per £988_TURKEY BPR BUS COMMENT FINAL- Feb 10_Jaws" xfId="70"/>
    <cellStyle name="_2008 outturn as per £988_TURKEY BPR BUS COMMENT FINAL- Feb 10_Turkey Financial Commentary July 2010 - Ku" xfId="71"/>
    <cellStyle name="_2008 outturn as per £988_TURKEY BPR BUS COMMENT FINAL- Feb 10_Turkey Financial Commentary July 2010 with edits" xfId="72"/>
    <cellStyle name="_2008 outturn as per £988_Turkey Fin Comm Dec09 final" xfId="73"/>
    <cellStyle name="_2008 outturn as per £988_Turkey Financial Commentary" xfId="74"/>
    <cellStyle name="_2008 outturn as per £988_Turkey Financial Commentary July 2010 - Ku" xfId="75"/>
    <cellStyle name="_2008 outturn as per £988_Turkey Financial Commentary July 2010 with edits" xfId="76"/>
    <cellStyle name="_2008 outturn as per £988_Turkey Financial Commentary_ Dec-10_v3" xfId="77"/>
    <cellStyle name="_2011_BPR working" xfId="78"/>
    <cellStyle name="_2011_BPR working 2" xfId="79"/>
    <cellStyle name="_35 CMB Income Trend" xfId="80"/>
    <cellStyle name="_35 CMB Income Trend_Jaws" xfId="81"/>
    <cellStyle name="_4_Income Trend" xfId="82"/>
    <cellStyle name="_4_Income Trend_Jaws" xfId="83"/>
    <cellStyle name="_5_Income summary CMB" xfId="84"/>
    <cellStyle name="_A&amp;SF - Income by Type" xfId="85"/>
    <cellStyle name="_A&amp;SF - Income by Type 2" xfId="86"/>
    <cellStyle name="_ABN Amro" xfId="87"/>
    <cellStyle name="_ABN Amro 2" xfId="88"/>
    <cellStyle name="_ABS UPDTED" xfId="89"/>
    <cellStyle name="_Adjustments" xfId="90"/>
    <cellStyle name="_Adjustments 2" xfId="91"/>
    <cellStyle name="_Adjustments_Cash Mgmt - Commercial Bank Oct 2007" xfId="92"/>
    <cellStyle name="_Adjustments_Cash Mgmt - Commercial Bank Oct 2007 2" xfId="93"/>
    <cellStyle name="_Adjustments_xSAPtemp5442" xfId="94"/>
    <cellStyle name="_Adjustments_xSAPtemp5442 2" xfId="95"/>
    <cellStyle name="_AIG" xfId="96"/>
    <cellStyle name="_AIG-OCAK" xfId="97"/>
    <cellStyle name="_ALCO pack information v3_Mar08 excl Rwa" xfId="98"/>
    <cellStyle name="_ALCO pack information v3_Mar08 excl Rwa 2" xfId="99"/>
    <cellStyle name="_ALCO pack information v3_Mar08 excl Rwa_GMB Jul 10 Excel workings" xfId="100"/>
    <cellStyle name="_ALCO pack information v3_Mar08 excl Rwa_GMB Jul 10 Excel workings 2" xfId="101"/>
    <cellStyle name="_ALCO pack information v3_Mar08 excl Rwa_GMB Jul 10 Excel workings_Jaws" xfId="102"/>
    <cellStyle name="_ALCO pack information v3_Mar08 excl Rwa_GMB Jul 10 Excel workings_Jaws 2" xfId="103"/>
    <cellStyle name="_ALCO pack information v3_Mar08 excl Rwa_GMB Jul 10 Excel workings_Sheet2" xfId="104"/>
    <cellStyle name="_ALCO pack information v3_Mar08 excl Rwa_GMB Jul 10 Excel workings_Sheet2 2" xfId="105"/>
    <cellStyle name="_ALCO pack information v3_Mar08 excl Rwa_Jaws" xfId="106"/>
    <cellStyle name="_ALCO pack information v3_Mar08 excl Rwa_Jaws 2" xfId="107"/>
    <cellStyle name="_ALCO pack information v3_Mar08 excl Rwa_Regional analysis" xfId="108"/>
    <cellStyle name="_ALCO pack information v3_Mar08 excl Rwa_Regional analysis 2" xfId="109"/>
    <cellStyle name="_ALCO pack information v3_Mar08 excl Rwa_Regional analysis_Final" xfId="110"/>
    <cellStyle name="_ALCO pack information v3_Mar08 excl Rwa_Regional analysis_Final 2" xfId="111"/>
    <cellStyle name="_ALCO pack information v3_Mar08 excl Rwa_Sheet2" xfId="112"/>
    <cellStyle name="_ALCO pack information v3_Mar08 excl Rwa_Sheet2 2" xfId="113"/>
    <cellStyle name="_AMGB_SIV10November (updated to 31st Oct positions)" xfId="114"/>
    <cellStyle name="_AMGB_SIV10November (updated to 31st Oct positions) 2" xfId="115"/>
    <cellStyle name="_ANA LISTE" xfId="116"/>
    <cellStyle name="_ANA LISTE_YNL-" xfId="117"/>
    <cellStyle name="_Anubav bpr Final" xfId="118"/>
    <cellStyle name="_Anubav bpr Final 2" xfId="119"/>
    <cellStyle name="_Anubav bpr Final_GMB Jul 10 Excel workings" xfId="120"/>
    <cellStyle name="_Anubav bpr Final_GMB Jul 10 Excel workings 2" xfId="121"/>
    <cellStyle name="_Anubav bpr Final_GMB Jul 10 Excel workings_Jaws" xfId="122"/>
    <cellStyle name="_Anubav bpr Final_GMB Jul 10 Excel workings_Jaws 2" xfId="123"/>
    <cellStyle name="_Anubav bpr Final_GMB Jul 10 Excel workings_Sheet2" xfId="124"/>
    <cellStyle name="_Anubav bpr Final_GMB Jul 10 Excel workings_Sheet2 2" xfId="125"/>
    <cellStyle name="_Anubav bpr Final_Jaws" xfId="126"/>
    <cellStyle name="_Anubav bpr Final_Jaws 2" xfId="127"/>
    <cellStyle name="_Anubav bpr Final_Regional analysis" xfId="128"/>
    <cellStyle name="_Anubav bpr Final_Regional analysis 2" xfId="129"/>
    <cellStyle name="_Anubav bpr Final_Regional analysis_Final" xfId="130"/>
    <cellStyle name="_Anubav bpr Final_Regional analysis_Final 2" xfId="131"/>
    <cellStyle name="_Anubav bpr Final_Sheet2" xfId="132"/>
    <cellStyle name="_Anubav bpr Final_Sheet2 2" xfId="133"/>
    <cellStyle name="_AOP 2006 for HR" xfId="134"/>
    <cellStyle name="_AOP 2006 for HR_Book2" xfId="135"/>
    <cellStyle name="_AOP 2006 for HR_EXCO FIN AUG09 USD" xfId="136"/>
    <cellStyle name="_AOP 2006 for HR_Revenues2 for ROP presentation ROP OCT 09" xfId="137"/>
    <cellStyle name="_AOP 2006 for HR_Summary" xfId="138"/>
    <cellStyle name="_ASF L&amp;A Ave Bal" xfId="139"/>
    <cellStyle name="_ASF L&amp;A Ave Bal 2" xfId="140"/>
    <cellStyle name="_ASS MTM Collated Values" xfId="141"/>
    <cellStyle name="_ATP 2006-07 Final June 06  Final Movement Cibm to PTS - V5" xfId="142"/>
    <cellStyle name="_ATP 2006-07 Final June 06  Final Movement Cibm to PTS - V5_Book2" xfId="143"/>
    <cellStyle name="_ATP 2006-07 Final June 06  Final Movement Cibm to PTS - V5_EXCO FIN AUG09 USD" xfId="144"/>
    <cellStyle name="_ATP 2006-07 Final June 06  Final Movement Cibm to PTS - V5_Revenues2 for ROP presentation ROP OCT 09" xfId="145"/>
    <cellStyle name="_ATP 2006-07 Final June 06  Final Movement Cibm to PTS - V5_Summary" xfId="146"/>
    <cellStyle name="_Attributable Profit" xfId="147"/>
    <cellStyle name="_August- Derivative Calculation" xfId="148"/>
    <cellStyle name="_August- Derivative Calculation 2" xfId="149"/>
    <cellStyle name="_Ave Bal by Product - FCST" xfId="150"/>
    <cellStyle name="_Ave Bal by Product - FCST 2" xfId="151"/>
    <cellStyle name="_Average Balances" xfId="152"/>
    <cellStyle name="_Averqage Balances" xfId="153"/>
    <cellStyle name="_AXA-OCAK" xfId="154"/>
    <cellStyle name="_Bal by Prod Rrd - Ave L+A PY" xfId="155"/>
    <cellStyle name="_Bal by Prod Rrd - Ave L+A PY 2" xfId="156"/>
    <cellStyle name="_Balance Sheet (2)" xfId="157"/>
    <cellStyle name="_Balance Sheet (2) 2" xfId="158"/>
    <cellStyle name="_Balance sheet summary" xfId="159"/>
    <cellStyle name="_Balance sheet summary 2" xfId="160"/>
    <cellStyle name="_Balance sheet summary_01 Data tables P04" xfId="161"/>
    <cellStyle name="_Balance sheet summary_01 Data tables P04 2" xfId="162"/>
    <cellStyle name="_Balance Sheet Summary_Book2" xfId="163"/>
    <cellStyle name="_Balance Sheet Summary_Book2 2" xfId="164"/>
    <cellStyle name="_Balance Sheet Summary_Group summary PBT by selected countries v2" xfId="165"/>
    <cellStyle name="_Balance Sheet Summary_Group summary PBT by selected countries v2 2" xfId="166"/>
    <cellStyle name="_Balance Sheet Summary_HBEU PL and Commentary - Appendix" xfId="167"/>
    <cellStyle name="_Balance Sheet Summary_HBEU PL and Commentary - Appendix 2" xfId="168"/>
    <cellStyle name="_Balance Sheet Summary_Rec_Jul 2011" xfId="169"/>
    <cellStyle name="_Balance Sheet Summary_Rec_Jul 2011 2" xfId="170"/>
    <cellStyle name="_Balance Sheet Summary_Reconciliation MGD vs Geog" xfId="171"/>
    <cellStyle name="_Balance Sheet Summary_Reconciliation MGD vs Geog 2" xfId="172"/>
    <cellStyle name="_Balances &amp; Margins monthly analysis -September 07" xfId="173"/>
    <cellStyle name="_Balances &amp; Margins monthly analysis -September 07 2" xfId="174"/>
    <cellStyle name="_BALS Deps" xfId="175"/>
    <cellStyle name="_BALS Deps 2" xfId="176"/>
    <cellStyle name="_BALS L+A" xfId="177"/>
    <cellStyle name="_BALS L+A 2" xfId="178"/>
    <cellStyle name="_BankofAmerica" xfId="179"/>
    <cellStyle name="_BankofAmerica_1" xfId="180"/>
    <cellStyle name="_BankofAmerica_1 2" xfId="181"/>
    <cellStyle name="_BankofTokyoMitsubishi" xfId="182"/>
    <cellStyle name="_BankofTokyoMitsubishi 2" xfId="183"/>
    <cellStyle name="_BarCap - UKB RM ETA Report 2007 300407 with pivots" xfId="184"/>
    <cellStyle name="_BarCap - UKB RM ETA Report 2007 300407 with pivots 2" xfId="185"/>
    <cellStyle name="_BarCap - UKB RM ETA Report 2007 300407 with pivots_Book2" xfId="186"/>
    <cellStyle name="_BarCap - UKB RM ETA Report 2007 300407 with pivots_Book2 2" xfId="187"/>
    <cellStyle name="_BarCap - UKB RM ETA Report 2007 300407 with pivots_HBEU BPR - MasterFile_July'10" xfId="188"/>
    <cellStyle name="_BarCap - UKB RM ETA Report 2007 300407 with pivots_HBEU BPR - MasterFile_July'10 2" xfId="189"/>
    <cellStyle name="_BarCap - UKB RM ETA Report 2007 300407 with pivots_HBTR P2 - PL Summary August-10" xfId="190"/>
    <cellStyle name="_BarCap - UKB RM ETA Report 2007 300407 with pivots_Turkey Financial Commentary" xfId="191"/>
    <cellStyle name="_BarCap - UKB RM ETA Report 2007 300407 with pivots_Turkey Financial Commentary_ Dec-10_v3" xfId="192"/>
    <cellStyle name="_Barclays Capital" xfId="193"/>
    <cellStyle name="_Barclays Capital_1" xfId="194"/>
    <cellStyle name="_Barclays Capital_1 2" xfId="195"/>
    <cellStyle name="_BAZ MTM Collated Values" xfId="196"/>
    <cellStyle name="_BB Dep Ave Bal" xfId="197"/>
    <cellStyle name="_BB Dep Ave Bal 2" xfId="198"/>
    <cellStyle name="_BB L&amp;A Ave Bal" xfId="199"/>
    <cellStyle name="_BB L&amp;A Ave Bal 2" xfId="200"/>
    <cellStyle name="_BB STP" xfId="201"/>
    <cellStyle name="_BB STP 2" xfId="202"/>
    <cellStyle name="_Bear Stearns" xfId="203"/>
    <cellStyle name="_Bear Stearns 2" xfId="204"/>
    <cellStyle name="_BLoB stress testing template HSBC France 29.10.10 excl. Man Insurance" xfId="205"/>
    <cellStyle name="_BLoB stress testing template HSBC France 29.10.10 excl. Man Insurance_Jaws" xfId="206"/>
    <cellStyle name="_BNP Paribas" xfId="207"/>
    <cellStyle name="_BNP Paribas 2" xfId="208"/>
    <cellStyle name="_Board report working file" xfId="209"/>
    <cellStyle name="_Board report working file 2" xfId="210"/>
    <cellStyle name="_Book1" xfId="211"/>
    <cellStyle name="_Book1 2" xfId="212"/>
    <cellStyle name="_Book2" xfId="213"/>
    <cellStyle name="_Book2 2" xfId="214"/>
    <cellStyle name="_Book2_1" xfId="215"/>
    <cellStyle name="_Book2_1 2" xfId="216"/>
    <cellStyle name="_Book2_32 HNAH Retail" xfId="217"/>
    <cellStyle name="_Book2_32 HNAH Retail 2" xfId="218"/>
    <cellStyle name="_Book2_Balance sheet summary" xfId="219"/>
    <cellStyle name="_Book2_Board report working file" xfId="220"/>
    <cellStyle name="_Book2_BPR excel workings_Apr 2011_23052011" xfId="221"/>
    <cellStyle name="_Book2_Group results P5" xfId="222"/>
    <cellStyle name="_Book3" xfId="223"/>
    <cellStyle name="_Book3_1" xfId="224"/>
    <cellStyle name="_Book3_1 2" xfId="225"/>
    <cellStyle name="_Book4" xfId="226"/>
    <cellStyle name="_Book5" xfId="227"/>
    <cellStyle name="_Book5 2" xfId="228"/>
    <cellStyle name="_BPR - Retail - Master" xfId="229"/>
    <cellStyle name="_BPR excel working file July 2011 (version 1)" xfId="230"/>
    <cellStyle name="_BPR excel workings_Apr 2011_23052011" xfId="231"/>
    <cellStyle name="_BPR excel workings_Apr 2011_23052011 2" xfId="232"/>
    <cellStyle name="_BPR GBM_0508 VALUED 6.11.08" xfId="233"/>
    <cellStyle name="_BPR GBM_0508 VALUED 6.11.08 2" xfId="234"/>
    <cellStyle name="_BPR GBM_0508_DRAFT valued 6.9.08" xfId="235"/>
    <cellStyle name="_BPR GBM_0508_DRAFT valued 6.9.08 2" xfId="236"/>
    <cellStyle name="_BPR GBM_0608 7-9-08A" xfId="237"/>
    <cellStyle name="_BPR GBM_0608 7-9-08A 2" xfId="238"/>
    <cellStyle name="_BPR GBM_0608_valued_070808v2" xfId="239"/>
    <cellStyle name="_BPR GBM_0608_valued_070808v2 2" xfId="240"/>
    <cellStyle name="_BPR GBM_0608value 0710" xfId="241"/>
    <cellStyle name="_BPR GBM_0608value 0710 2" xfId="242"/>
    <cellStyle name="_BPR GBM_0608value 0710V3" xfId="243"/>
    <cellStyle name="_BPR GBM_0608value 0710V3 2" xfId="244"/>
    <cellStyle name="_BPR GBM_0708_draft 081208" xfId="245"/>
    <cellStyle name="_BPR GBM_0708_draft 081208 2" xfId="246"/>
    <cellStyle name="_BPR USD GBP" xfId="247"/>
    <cellStyle name="_breakdown" xfId="248"/>
    <cellStyle name="_breakdown_Book2" xfId="249"/>
    <cellStyle name="_breakdown_EXCO FIN AUG09 USD" xfId="250"/>
    <cellStyle name="_breakdown_Revenues2 for ROP presentation ROP OCT 09" xfId="251"/>
    <cellStyle name="_breakdown_Summary" xfId="252"/>
    <cellStyle name="_Bridges by CGs" xfId="253"/>
    <cellStyle name="_Bridges by Regions" xfId="254"/>
    <cellStyle name="_Broker by CG" xfId="255"/>
    <cellStyle name="_Broker by CG 2" xfId="256"/>
    <cellStyle name="_Broker Estimate Analysis 2009-09-29" xfId="257"/>
    <cellStyle name="_Broker Estimate Analysis 2009-09-29 2" xfId="258"/>
    <cellStyle name="_BS" xfId="259"/>
    <cellStyle name="_BS 2" xfId="260"/>
    <cellStyle name="_BSC - revised v11 (2010 actuals)" xfId="261"/>
    <cellStyle name="_Cadrage b2004v7" xfId="262"/>
    <cellStyle name="_Cadrage b2004v7 2" xfId="263"/>
    <cellStyle name="_Cadrage b2004v7_1" xfId="264"/>
    <cellStyle name="_Cadrage b2004v7_1_Book2" xfId="265"/>
    <cellStyle name="_Cadrage b2004v7_1_Book2_Jaws" xfId="266"/>
    <cellStyle name="_Cadrage b2004v7_1_HBEU BPR - MasterFile_July'10" xfId="267"/>
    <cellStyle name="_Cadrage b2004v7_1_HBEU BPR - MasterFile_July'10_Jaws" xfId="268"/>
    <cellStyle name="_Cadrage b2004v7_1_HBTR P2 - PL Summary August-10" xfId="269"/>
    <cellStyle name="_Cadrage b2004v7_1_Jaws" xfId="270"/>
    <cellStyle name="_Cadrage b2004v7_1_Turkey Financial Commentary" xfId="271"/>
    <cellStyle name="_Cadrage b2004v7_1_Turkey Financial Commentary July 2010 - Ku" xfId="272"/>
    <cellStyle name="_Cadrage b2004v7_1_Turkey Financial Commentary July 2010 with edits" xfId="273"/>
    <cellStyle name="_Cadrage b2004v7_1_Turkey Financial Commentary_ Dec-10_v3" xfId="274"/>
    <cellStyle name="_Cadrage b2004v9" xfId="275"/>
    <cellStyle name="_Cadrage b2004v9_1" xfId="276"/>
    <cellStyle name="_Cadrage b2004v9_1_Book2" xfId="277"/>
    <cellStyle name="_Cadrage b2004v9_1_Book2_Jaws" xfId="278"/>
    <cellStyle name="_Cadrage b2004v9_1_HBEU BPR - MasterFile_July'10" xfId="279"/>
    <cellStyle name="_Cadrage b2004v9_1_HBEU BPR - MasterFile_July'10_Jaws" xfId="280"/>
    <cellStyle name="_Cadrage b2004v9_1_HBTR P2 - PL Summary August-10" xfId="281"/>
    <cellStyle name="_Cadrage b2004v9_1_Jaws" xfId="282"/>
    <cellStyle name="_Cadrage b2004v9_1_MSB2005" xfId="283"/>
    <cellStyle name="_Cadrage b2004v9_1_MSB2005 2" xfId="284"/>
    <cellStyle name="_Cadrage b2004v9_1_Turkey Financial Commentary" xfId="285"/>
    <cellStyle name="_Cadrage b2004v9_1_Turkey Financial Commentary July 2010 - Ku" xfId="286"/>
    <cellStyle name="_Cadrage b2004v9_1_Turkey Financial Commentary July 2010 with edits" xfId="287"/>
    <cellStyle name="_Cadrage b2004v9_1_Turkey Financial Commentary_ Dec-10_v3" xfId="288"/>
    <cellStyle name="_Cadrage b2004v9_Book2" xfId="289"/>
    <cellStyle name="_Cadrage b2004v9_Book2_Jaws" xfId="290"/>
    <cellStyle name="_Cadrage b2004v9_HBEU BPR - MasterFile_July'10" xfId="291"/>
    <cellStyle name="_Cadrage b2004v9_HBEU BPR - MasterFile_July'10_Jaws" xfId="292"/>
    <cellStyle name="_Cadrage b2004v9_HBTR P2 - PL Summary August-10" xfId="293"/>
    <cellStyle name="_Cadrage b2004v9_Jaws" xfId="294"/>
    <cellStyle name="_Cadrage b2004v9_MSB2005" xfId="295"/>
    <cellStyle name="_Cadrage b2004v9_MSB2005_Book2" xfId="296"/>
    <cellStyle name="_Cadrage b2004v9_MSB2005_Book2_Jaws" xfId="297"/>
    <cellStyle name="_Cadrage b2004v9_MSB2005_HBEU BPR - MasterFile_July'10" xfId="298"/>
    <cellStyle name="_Cadrage b2004v9_MSB2005_HBEU BPR - MasterFile_July'10_Jaws" xfId="299"/>
    <cellStyle name="_Cadrage b2004v9_MSB2005_HBTR P2 - PL Summary August-10" xfId="300"/>
    <cellStyle name="_Cadrage b2004v9_MSB2005_Jaws" xfId="301"/>
    <cellStyle name="_Cadrage b2004v9_MSB2005_Turkey Financial Commentary" xfId="302"/>
    <cellStyle name="_Cadrage b2004v9_MSB2005_Turkey Financial Commentary July 2010 - Ku" xfId="303"/>
    <cellStyle name="_Cadrage b2004v9_MSB2005_Turkey Financial Commentary July 2010 with edits" xfId="304"/>
    <cellStyle name="_Cadrage b2004v9_MSB2005_Turkey Financial Commentary_ Dec-10_v3" xfId="305"/>
    <cellStyle name="_Cadrage b2004v9_Turkey Financial Commentary" xfId="306"/>
    <cellStyle name="_Cadrage b2004v9_Turkey Financial Commentary July 2010 - Ku" xfId="307"/>
    <cellStyle name="_Cadrage b2004v9_Turkey Financial Commentary July 2010 with edits" xfId="308"/>
    <cellStyle name="_Cadrage b2004v9_Turkey Financial Commentary_ Dec-10_v3" xfId="309"/>
    <cellStyle name="_Calyon" xfId="310"/>
    <cellStyle name="_Calyon 2" xfId="311"/>
    <cellStyle name="_Calyon_1" xfId="312"/>
    <cellStyle name="_Capture Sheet-Countries " xfId="313"/>
    <cellStyle name="_Cash Mgmt - Commercial Bank Oct 2007" xfId="314"/>
    <cellStyle name="_Cash Mgmt - Commercial Bank Oct 2007 2" xfId="315"/>
    <cellStyle name="_Cash Mgmt - Commercial Bank Oct 2007_Book2" xfId="316"/>
    <cellStyle name="_Cash Mgmt - Commercial Bank Oct 2007_Book2 2" xfId="317"/>
    <cellStyle name="_Cash Mgmt - Commercial Bank Oct 2007_Book2_Jaws" xfId="318"/>
    <cellStyle name="_Cash Mgmt - Commercial Bank Oct 2007_Book2_Jaws 2" xfId="319"/>
    <cellStyle name="_Cash Mgmt - Commercial Bank Oct 2007_Book2_Sheet2" xfId="320"/>
    <cellStyle name="_Cash Mgmt - Commercial Bank Oct 2007_Book2_Sheet2 2" xfId="321"/>
    <cellStyle name="_Cash Mgmt - Commercial Bank Oct 2007_BPR TURKEY RETAIL" xfId="322"/>
    <cellStyle name="_Cash Mgmt - Commercial Bank Oct 2007_BPR TURKEY RETAIL 2" xfId="323"/>
    <cellStyle name="_Cash Mgmt - Commercial Bank Oct 2007_BPR TURKEY RETAIL_Book2" xfId="324"/>
    <cellStyle name="_Cash Mgmt - Commercial Bank Oct 2007_BPR TURKEY RETAIL_Book2 2" xfId="325"/>
    <cellStyle name="_Cash Mgmt - Commercial Bank Oct 2007_BPR TURKEY RETAIL_HBEU BPR - MasterFile_July'10" xfId="326"/>
    <cellStyle name="_Cash Mgmt - Commercial Bank Oct 2007_BPR TURKEY RETAIL_HBEU BPR - MasterFile_July'10 2" xfId="327"/>
    <cellStyle name="_Cash Mgmt - Commercial Bank Oct 2007_BPR TURKEY RETAIL_HBTR P2 - PL Summary August-10" xfId="328"/>
    <cellStyle name="_Cash Mgmt - Commercial Bank Oct 2007_BPR TURKEY RETAIL_Turkey Financial Commentary" xfId="329"/>
    <cellStyle name="_Cash Mgmt - Commercial Bank Oct 2007_BPR TURKEY RETAIL_Turkey Financial Commentary_ Dec-10_v3" xfId="330"/>
    <cellStyle name="_Cash Mgmt - Commercial Bank Oct 2007_GMB Jul 10 Excel workings" xfId="331"/>
    <cellStyle name="_Cash Mgmt - Commercial Bank Oct 2007_GMB Jul 10 Excel workings 2" xfId="332"/>
    <cellStyle name="_Cash Mgmt - Commercial Bank Oct 2007_GMB Jul 10 Excel workings_Jaws" xfId="333"/>
    <cellStyle name="_Cash Mgmt - Commercial Bank Oct 2007_GMB Jul 10 Excel workings_Jaws 2" xfId="334"/>
    <cellStyle name="_Cash Mgmt - Commercial Bank Oct 2007_GMB Jul 10 Excel workings_Sheet2" xfId="335"/>
    <cellStyle name="_Cash Mgmt - Commercial Bank Oct 2007_GMB Jul 10 Excel workings_Sheet2 2" xfId="336"/>
    <cellStyle name="_Cash Mgmt - Commercial Bank Oct 2007_HBEU BPR - MasterFile_July'10" xfId="337"/>
    <cellStyle name="_Cash Mgmt - Commercial Bank Oct 2007_HBEU BPR - MasterFile_July'10 2" xfId="338"/>
    <cellStyle name="_Cash Mgmt - Commercial Bank Oct 2007_HBEU BPR - MasterFile_July'10_Jaws" xfId="339"/>
    <cellStyle name="_Cash Mgmt - Commercial Bank Oct 2007_HBEU BPR - MasterFile_July'10_Jaws 2" xfId="340"/>
    <cellStyle name="_Cash Mgmt - Commercial Bank Oct 2007_HBEU BPR - MasterFile_July'10_Sheet2" xfId="341"/>
    <cellStyle name="_Cash Mgmt - Commercial Bank Oct 2007_HBEU BPR - MasterFile_July'10_Sheet2 2" xfId="342"/>
    <cellStyle name="_Cash Mgmt - Commercial Bank Oct 2007_HBTR P2 - PL Summary August-10" xfId="343"/>
    <cellStyle name="_Cash Mgmt - Commercial Bank Oct 2007_Jaws" xfId="344"/>
    <cellStyle name="_Cash Mgmt - Commercial Bank Oct 2007_Jaws 2" xfId="345"/>
    <cellStyle name="_Cash Mgmt - Commercial Bank Oct 2007_Regional analysis" xfId="346"/>
    <cellStyle name="_Cash Mgmt - Commercial Bank Oct 2007_Regional analysis 2" xfId="347"/>
    <cellStyle name="_Cash Mgmt - Commercial Bank Oct 2007_Regional analysis_Final" xfId="348"/>
    <cellStyle name="_Cash Mgmt - Commercial Bank Oct 2007_Regional analysis_Final 2" xfId="349"/>
    <cellStyle name="_Cash Mgmt - Commercial Bank Oct 2007_Report" xfId="350"/>
    <cellStyle name="_Cash Mgmt - Commercial Bank Oct 2007_Report 2" xfId="351"/>
    <cellStyle name="_Cash Mgmt - Commercial Bank Oct 2007_Report_GMB Jul 10 Excel workings" xfId="352"/>
    <cellStyle name="_Cash Mgmt - Commercial Bank Oct 2007_Report_GMB Jul 10 Excel workings 2" xfId="353"/>
    <cellStyle name="_Cash Mgmt - Commercial Bank Oct 2007_Report_GMB Jul 10 Excel workings_Jaws" xfId="354"/>
    <cellStyle name="_Cash Mgmt - Commercial Bank Oct 2007_Report_GMB Jul 10 Excel workings_Jaws 2" xfId="355"/>
    <cellStyle name="_Cash Mgmt - Commercial Bank Oct 2007_Report_GMB Jul 10 Excel workings_Sheet2" xfId="356"/>
    <cellStyle name="_Cash Mgmt - Commercial Bank Oct 2007_Report_GMB Jul 10 Excel workings_Sheet2 2" xfId="357"/>
    <cellStyle name="_Cash Mgmt - Commercial Bank Oct 2007_Report_Jaws" xfId="358"/>
    <cellStyle name="_Cash Mgmt - Commercial Bank Oct 2007_Report_Jaws 2" xfId="359"/>
    <cellStyle name="_Cash Mgmt - Commercial Bank Oct 2007_Report_Regional analysis" xfId="360"/>
    <cellStyle name="_Cash Mgmt - Commercial Bank Oct 2007_Report_Regional analysis 2" xfId="361"/>
    <cellStyle name="_Cash Mgmt - Commercial Bank Oct 2007_Report_Regional analysis_Final" xfId="362"/>
    <cellStyle name="_Cash Mgmt - Commercial Bank Oct 2007_Report_Regional analysis_Final 2" xfId="363"/>
    <cellStyle name="_Cash Mgmt - Commercial Bank Oct 2007_Report_Sheet2" xfId="364"/>
    <cellStyle name="_Cash Mgmt - Commercial Bank Oct 2007_Report_Sheet2 2" xfId="365"/>
    <cellStyle name="_Cash Mgmt - Commercial Bank Oct 2007_Report_Turkey Financial Commentary July 2010 - Ku" xfId="366"/>
    <cellStyle name="_Cash Mgmt - Commercial Bank Oct 2007_Report_Turkey Financial Commentary July 2010 - Ku 2" xfId="367"/>
    <cellStyle name="_Cash Mgmt - Commercial Bank Oct 2007_Report_Turkey Financial Commentary July 2010 with edits" xfId="368"/>
    <cellStyle name="_Cash Mgmt - Commercial Bank Oct 2007_Report_Turkey Financial Commentary July 2010 with edits 2" xfId="369"/>
    <cellStyle name="_Cash Mgmt - Commercial Bank Oct 2007_Sheet2" xfId="370"/>
    <cellStyle name="_Cash Mgmt - Commercial Bank Oct 2007_Sheet2 2" xfId="371"/>
    <cellStyle name="_Cash Mgmt - Commercial Bank Oct 2007_TURKEY BPR BUS COMMENT FINAL- Feb 10" xfId="372"/>
    <cellStyle name="_Cash Mgmt - Commercial Bank Oct 2007_TURKEY BPR BUS COMMENT FINAL- Feb 10 2" xfId="373"/>
    <cellStyle name="_Cash Mgmt - Commercial Bank Oct 2007_TURKEY BPR BUS COMMENT FINAL- Feb 10_GMB Jul 10 Excel workings" xfId="374"/>
    <cellStyle name="_Cash Mgmt - Commercial Bank Oct 2007_TURKEY BPR BUS COMMENT FINAL- Feb 10_GMB Jul 10 Excel workings 2" xfId="375"/>
    <cellStyle name="_Cash Mgmt - Commercial Bank Oct 2007_TURKEY BPR BUS COMMENT FINAL- Feb 10_GMB Jul 10 Excel workings_Jaws" xfId="376"/>
    <cellStyle name="_Cash Mgmt - Commercial Bank Oct 2007_TURKEY BPR BUS COMMENT FINAL- Feb 10_GMB Jul 10 Excel workings_Jaws 2" xfId="377"/>
    <cellStyle name="_Cash Mgmt - Commercial Bank Oct 2007_TURKEY BPR BUS COMMENT FINAL- Feb 10_GMB Jul 10 Excel workings_Sheet2" xfId="378"/>
    <cellStyle name="_Cash Mgmt - Commercial Bank Oct 2007_TURKEY BPR BUS COMMENT FINAL- Feb 10_GMB Jul 10 Excel workings_Sheet2 2" xfId="379"/>
    <cellStyle name="_Cash Mgmt - Commercial Bank Oct 2007_TURKEY BPR BUS COMMENT FINAL- Feb 10_Jaws" xfId="380"/>
    <cellStyle name="_Cash Mgmt - Commercial Bank Oct 2007_TURKEY BPR BUS COMMENT FINAL- Feb 10_Jaws 2" xfId="381"/>
    <cellStyle name="_Cash Mgmt - Commercial Bank Oct 2007_TURKEY BPR BUS COMMENT FINAL- Feb 10_Regional analysis" xfId="382"/>
    <cellStyle name="_Cash Mgmt - Commercial Bank Oct 2007_TURKEY BPR BUS COMMENT FINAL- Feb 10_Regional analysis 2" xfId="383"/>
    <cellStyle name="_Cash Mgmt - Commercial Bank Oct 2007_TURKEY BPR BUS COMMENT FINAL- Feb 10_Regional analysis_Final" xfId="384"/>
    <cellStyle name="_Cash Mgmt - Commercial Bank Oct 2007_TURKEY BPR BUS COMMENT FINAL- Feb 10_Regional analysis_Final 2" xfId="385"/>
    <cellStyle name="_Cash Mgmt - Commercial Bank Oct 2007_TURKEY BPR BUS COMMENT FINAL- Feb 10_Sheet2" xfId="386"/>
    <cellStyle name="_Cash Mgmt - Commercial Bank Oct 2007_TURKEY BPR BUS COMMENT FINAL- Feb 10_Sheet2 2" xfId="387"/>
    <cellStyle name="_Cash Mgmt - Commercial Bank Oct 2007_TURKEY BPR BUS COMMENT FINAL- Feb 10_Turkey Financial Commentary July 2010 - Ku" xfId="388"/>
    <cellStyle name="_Cash Mgmt - Commercial Bank Oct 2007_TURKEY BPR BUS COMMENT FINAL- Feb 10_Turkey Financial Commentary July 2010 - Ku 2" xfId="389"/>
    <cellStyle name="_Cash Mgmt - Commercial Bank Oct 2007_TURKEY BPR BUS COMMENT FINAL- Feb 10_Turkey Financial Commentary July 2010 with edits" xfId="390"/>
    <cellStyle name="_Cash Mgmt - Commercial Bank Oct 2007_TURKEY BPR BUS COMMENT FINAL- Feb 10_Turkey Financial Commentary July 2010 with edits 2" xfId="391"/>
    <cellStyle name="_Cash Mgmt - Commercial Bank Oct 2007_Turkey Fin Comm Dec09 final" xfId="392"/>
    <cellStyle name="_Cash Mgmt - Commercial Bank Oct 2007_Turkey Fin Comm Dec09 final 2" xfId="393"/>
    <cellStyle name="_Cash Mgmt - Commercial Bank Oct 2007_Turkey Fin Comm Dec09 final_Book2" xfId="394"/>
    <cellStyle name="_Cash Mgmt - Commercial Bank Oct 2007_Turkey Fin Comm Dec09 final_Book2 2" xfId="395"/>
    <cellStyle name="_Cash Mgmt - Commercial Bank Oct 2007_Turkey Fin Comm Dec09 final_HBEU BPR - MasterFile_July'10" xfId="396"/>
    <cellStyle name="_Cash Mgmt - Commercial Bank Oct 2007_Turkey Fin Comm Dec09 final_HBEU BPR - MasterFile_July'10 2" xfId="397"/>
    <cellStyle name="_Cash Mgmt - Commercial Bank Oct 2007_Turkey Fin Comm Dec09 final_HBTR P2 - PL Summary August-10" xfId="398"/>
    <cellStyle name="_Cash Mgmt - Commercial Bank Oct 2007_Turkey Fin Comm Dec09 final_Turkey Financial Commentary" xfId="399"/>
    <cellStyle name="_Cash Mgmt - Commercial Bank Oct 2007_Turkey Fin Comm Dec09 final_Turkey Financial Commentary_ Dec-10_v3" xfId="400"/>
    <cellStyle name="_Cash Mgmt - Commercial Bank Oct 2007_Turkey Financial Commentary" xfId="401"/>
    <cellStyle name="_Cash Mgmt - Commercial Bank Oct 2007_Turkey Financial Commentary July 2010 - Ku" xfId="402"/>
    <cellStyle name="_Cash Mgmt - Commercial Bank Oct 2007_Turkey Financial Commentary July 2010 - Ku 2" xfId="403"/>
    <cellStyle name="_Cash Mgmt - Commercial Bank Oct 2007_Turkey Financial Commentary July 2010 with edits" xfId="404"/>
    <cellStyle name="_Cash Mgmt - Commercial Bank Oct 2007_Turkey Financial Commentary July 2010 with edits 2" xfId="405"/>
    <cellStyle name="_Cash Mgmt - Commercial Bank Oct 2007_Turkey Financial Commentary_ Dec-10_v3" xfId="406"/>
    <cellStyle name="_CDC Ixis" xfId="407"/>
    <cellStyle name="_CE CEO as at 100127" xfId="408"/>
    <cellStyle name="_Central Income Split" xfId="409"/>
    <cellStyle name="_CEO France" xfId="410"/>
    <cellStyle name="_CEO Germany" xfId="411"/>
    <cellStyle name="_CEO Malta" xfId="412"/>
    <cellStyle name="_CEO Turkey" xfId="413"/>
    <cellStyle name="_CEO under $100m countries" xfId="414"/>
    <cellStyle name="_CG Income Tables" xfId="415"/>
    <cellStyle name="_Change History" xfId="416"/>
    <cellStyle name="_Change History 2" xfId="417"/>
    <cellStyle name="_Citigroup" xfId="418"/>
    <cellStyle name="_Citigroup_1" xfId="419"/>
    <cellStyle name="_Citigroup_1 2" xfId="420"/>
    <cellStyle name="_Client List" xfId="421"/>
    <cellStyle name="_Client List 2" xfId="422"/>
    <cellStyle name="_CMB" xfId="423"/>
    <cellStyle name="_CMB 2" xfId="424"/>
    <cellStyle name="_CMB BPR (GBP) - 2010" xfId="425"/>
    <cellStyle name="_CMB Commentary Mar 09" xfId="426"/>
    <cellStyle name="_CMB IVA" xfId="427"/>
    <cellStyle name="_CMB P&amp;L BPR - 2010 Revised" xfId="428"/>
    <cellStyle name="_CMB_Book5" xfId="429"/>
    <cellStyle name="_CMB_BPR excel working file July 2011 (version 1)" xfId="430"/>
    <cellStyle name="_CMB_BPR excel working file July 2011 (version 1) 2" xfId="431"/>
    <cellStyle name="_CMB_Cost Trend Chart" xfId="432"/>
    <cellStyle name="_CMB_Cost Trend Chart 2" xfId="433"/>
    <cellStyle name="_CMB_GMB LOB Jul-11" xfId="434"/>
    <cellStyle name="_CMB_Trend Charts" xfId="435"/>
    <cellStyle name="_COB 04 02" xfId="436"/>
    <cellStyle name="_COB 04 02 2" xfId="437"/>
    <cellStyle name="_COB 04 02_GMB Jul 10 Excel workings" xfId="438"/>
    <cellStyle name="_COB 04 02_GMB Jul 10 Excel workings 2" xfId="439"/>
    <cellStyle name="_COB 04 02_GMB Jul 10 Excel workings_Jaws" xfId="440"/>
    <cellStyle name="_COB 04 02_GMB Jul 10 Excel workings_Jaws 2" xfId="441"/>
    <cellStyle name="_COB 04 02_GMB Jul 10 Excel workings_Sheet2" xfId="442"/>
    <cellStyle name="_COB 04 02_GMB Jul 10 Excel workings_Sheet2 2" xfId="443"/>
    <cellStyle name="_COB 04 02_Jaws" xfId="444"/>
    <cellStyle name="_COB 04 02_Jaws 2" xfId="445"/>
    <cellStyle name="_COB 04 02_Regional analysis" xfId="446"/>
    <cellStyle name="_COB 04 02_Regional analysis 2" xfId="447"/>
    <cellStyle name="_COB 04 02_Regional analysis_Final" xfId="448"/>
    <cellStyle name="_COB 04 02_Regional analysis_Final 2" xfId="449"/>
    <cellStyle name="_COB 04 02_Sheet2" xfId="450"/>
    <cellStyle name="_COB 04 02_Sheet2 2" xfId="451"/>
    <cellStyle name="_COB 11 02" xfId="452"/>
    <cellStyle name="_COB 11 02 2" xfId="453"/>
    <cellStyle name="_COB 11 02_GMB Jul 10 Excel workings" xfId="454"/>
    <cellStyle name="_COB 11 02_GMB Jul 10 Excel workings 2" xfId="455"/>
    <cellStyle name="_COB 11 02_GMB Jul 10 Excel workings_Jaws" xfId="456"/>
    <cellStyle name="_COB 11 02_GMB Jul 10 Excel workings_Jaws 2" xfId="457"/>
    <cellStyle name="_COB 11 02_GMB Jul 10 Excel workings_Sheet2" xfId="458"/>
    <cellStyle name="_COB 11 02_GMB Jul 10 Excel workings_Sheet2 2" xfId="459"/>
    <cellStyle name="_COB 11 02_Jaws" xfId="460"/>
    <cellStyle name="_COB 11 02_Jaws 2" xfId="461"/>
    <cellStyle name="_COB 11 02_Regional analysis" xfId="462"/>
    <cellStyle name="_COB 11 02_Regional analysis 2" xfId="463"/>
    <cellStyle name="_COB 11 02_Regional analysis_Final" xfId="464"/>
    <cellStyle name="_COB 11 02_Regional analysis_Final 2" xfId="465"/>
    <cellStyle name="_COB 11 02_Sheet2" xfId="466"/>
    <cellStyle name="_COB 11 02_Sheet2 2" xfId="467"/>
    <cellStyle name="_COB 25 02" xfId="468"/>
    <cellStyle name="_COB 25 02 2" xfId="469"/>
    <cellStyle name="_COB 25 02_GMB Jul 10 Excel workings" xfId="470"/>
    <cellStyle name="_COB 25 02_GMB Jul 10 Excel workings 2" xfId="471"/>
    <cellStyle name="_COB 25 02_GMB Jul 10 Excel workings_Jaws" xfId="472"/>
    <cellStyle name="_COB 25 02_GMB Jul 10 Excel workings_Jaws 2" xfId="473"/>
    <cellStyle name="_COB 25 02_GMB Jul 10 Excel workings_Sheet2" xfId="474"/>
    <cellStyle name="_COB 25 02_GMB Jul 10 Excel workings_Sheet2 2" xfId="475"/>
    <cellStyle name="_COB 25 02_Jaws" xfId="476"/>
    <cellStyle name="_COB 25 02_Jaws 2" xfId="477"/>
    <cellStyle name="_COB 25 02_Regional analysis" xfId="478"/>
    <cellStyle name="_COB 25 02_Regional analysis 2" xfId="479"/>
    <cellStyle name="_COB 25 02_Regional analysis_Final" xfId="480"/>
    <cellStyle name="_COB 25 02_Regional analysis_Final 2" xfId="481"/>
    <cellStyle name="_COB 25 02_Sheet2" xfId="482"/>
    <cellStyle name="_COB 25 02_Sheet2 2" xfId="483"/>
    <cellStyle name="_COB 28 01" xfId="484"/>
    <cellStyle name="_COB 28 01 2" xfId="485"/>
    <cellStyle name="_COB 28 01_GMB Jul 10 Excel workings" xfId="486"/>
    <cellStyle name="_COB 28 01_GMB Jul 10 Excel workings 2" xfId="487"/>
    <cellStyle name="_COB 28 01_GMB Jul 10 Excel workings_Jaws" xfId="488"/>
    <cellStyle name="_COB 28 01_GMB Jul 10 Excel workings_Jaws 2" xfId="489"/>
    <cellStyle name="_COB 28 01_GMB Jul 10 Excel workings_Sheet2" xfId="490"/>
    <cellStyle name="_COB 28 01_GMB Jul 10 Excel workings_Sheet2 2" xfId="491"/>
    <cellStyle name="_COB 28 01_Jaws" xfId="492"/>
    <cellStyle name="_COB 28 01_Jaws 2" xfId="493"/>
    <cellStyle name="_COB 28 01_Regional analysis" xfId="494"/>
    <cellStyle name="_COB 28 01_Regional analysis 2" xfId="495"/>
    <cellStyle name="_COB 28 01_Regional analysis_Final" xfId="496"/>
    <cellStyle name="_COB 28 01_Regional analysis_Final 2" xfId="497"/>
    <cellStyle name="_COB 28 01_Sheet2" xfId="498"/>
    <cellStyle name="_COB 28 01_Sheet2 2" xfId="499"/>
    <cellStyle name="_COB 29 02, Feb Month End" xfId="500"/>
    <cellStyle name="_COB 29 02, Feb Month End 2" xfId="501"/>
    <cellStyle name="_COB 29 02, Feb Month End_1" xfId="502"/>
    <cellStyle name="_COB 29 02, Feb Month End_1 2" xfId="503"/>
    <cellStyle name="_COB 29 02, Feb Month End_1_GMB Jul 10 Excel workings" xfId="504"/>
    <cellStyle name="_COB 29 02, Feb Month End_1_GMB Jul 10 Excel workings 2" xfId="505"/>
    <cellStyle name="_COB 29 02, Feb Month End_1_GMB Jul 10 Excel workings_Jaws" xfId="506"/>
    <cellStyle name="_COB 29 02, Feb Month End_1_GMB Jul 10 Excel workings_Jaws 2" xfId="507"/>
    <cellStyle name="_COB 29 02, Feb Month End_1_GMB Jul 10 Excel workings_Sheet2" xfId="508"/>
    <cellStyle name="_COB 29 02, Feb Month End_1_GMB Jul 10 Excel workings_Sheet2 2" xfId="509"/>
    <cellStyle name="_COB 29 02, Feb Month End_1_Jaws" xfId="510"/>
    <cellStyle name="_COB 29 02, Feb Month End_1_Jaws 2" xfId="511"/>
    <cellStyle name="_COB 29 02, Feb Month End_1_Regional analysis" xfId="512"/>
    <cellStyle name="_COB 29 02, Feb Month End_1_Regional analysis 2" xfId="513"/>
    <cellStyle name="_COB 29 02, Feb Month End_1_Regional analysis_Final" xfId="514"/>
    <cellStyle name="_COB 29 02, Feb Month End_1_Regional analysis_Final 2" xfId="515"/>
    <cellStyle name="_COB 29 02, Feb Month End_1_Sheet2" xfId="516"/>
    <cellStyle name="_COB 29 02, Feb Month End_1_Sheet2 2" xfId="517"/>
    <cellStyle name="_COB 29 10 (October Month End)" xfId="518"/>
    <cellStyle name="_COB 29 10 (October Month End) 2" xfId="519"/>
    <cellStyle name="_COB 29 10 (October Month End)_GMB Jul 10 Excel workings" xfId="520"/>
    <cellStyle name="_COB 29 10 (October Month End)_GMB Jul 10 Excel workings 2" xfId="521"/>
    <cellStyle name="_COB 29 10 (October Month End)_GMB Jul 10 Excel workings_Jaws" xfId="522"/>
    <cellStyle name="_COB 29 10 (October Month End)_GMB Jul 10 Excel workings_Jaws 2" xfId="523"/>
    <cellStyle name="_COB 29 10 (October Month End)_GMB Jul 10 Excel workings_Sheet2" xfId="524"/>
    <cellStyle name="_COB 29 10 (October Month End)_GMB Jul 10 Excel workings_Sheet2 2" xfId="525"/>
    <cellStyle name="_COB 29 10 (October Month End)_Jaws" xfId="526"/>
    <cellStyle name="_COB 29 10 (October Month End)_Jaws 2" xfId="527"/>
    <cellStyle name="_COB 29 10 (October Month End)_Regional analysis" xfId="528"/>
    <cellStyle name="_COB 29 10 (October Month End)_Regional analysis 2" xfId="529"/>
    <cellStyle name="_COB 29 10 (October Month End)_Regional analysis_Final" xfId="530"/>
    <cellStyle name="_COB 29 10 (October Month End)_Regional analysis_Final 2" xfId="531"/>
    <cellStyle name="_COB 29 10 (October Month End)_Sheet2" xfId="532"/>
    <cellStyle name="_COB 29 10 (October Month End)_Sheet2 2" xfId="533"/>
    <cellStyle name="_COB 31 01,jan month end" xfId="534"/>
    <cellStyle name="_COB 31 01,jan month end 2" xfId="535"/>
    <cellStyle name="_Column Mapping" xfId="536"/>
    <cellStyle name="_Column Mapping 2" xfId="537"/>
    <cellStyle name="_Column Mapping_ASF L&amp;A Ave Bal" xfId="538"/>
    <cellStyle name="_Column Mapping_ASF L&amp;A Ave Bal 2" xfId="539"/>
    <cellStyle name="_Column Mapping_Balances &amp; Margins monthly analysis -September 07" xfId="540"/>
    <cellStyle name="_Column Mapping_Balances &amp; Margins monthly analysis -September 07 2" xfId="541"/>
    <cellStyle name="_Column Mapping_xSAPtemp5888" xfId="542"/>
    <cellStyle name="_Column Mapping_xSAPtemp5888 2" xfId="543"/>
    <cellStyle name="_Commentary_IVA - Sep 09 - WIP" xfId="544"/>
    <cellStyle name="_Commercial Bank - Deposit income" xfId="545"/>
    <cellStyle name="_Commercial Bank - Deposit income 2" xfId="546"/>
    <cellStyle name="_Commercial Bank - F&amp;C income" xfId="547"/>
    <cellStyle name="_Commercial Bank - F&amp;C income 2" xfId="548"/>
    <cellStyle name="_Commercial Bank - L&amp;A income" xfId="549"/>
    <cellStyle name="_Commercial Bank - L&amp;A income 2" xfId="550"/>
    <cellStyle name="_Comp ratios Slide BPRv3" xfId="551"/>
    <cellStyle name="_Comp ratios Slide BPRv3 2" xfId="552"/>
    <cellStyle name="_Consolidated income view 9+3" xfId="553"/>
    <cellStyle name="_Consolidated income view 9+3 2" xfId="554"/>
    <cellStyle name="_Cost Management Trend Analysis - Phase 1" xfId="555"/>
    <cellStyle name="_Cost Waterfalls" xfId="556"/>
    <cellStyle name="_Countrywide" xfId="557"/>
    <cellStyle name="_Countrywide 2" xfId="558"/>
    <cellStyle name="_Credit Spread Data GMO - 12_2010" xfId="559"/>
    <cellStyle name="_Credit Spread Data GMO - 12_2010 2" xfId="560"/>
    <cellStyle name="_CSFB" xfId="561"/>
    <cellStyle name="_CSFB_1" xfId="562"/>
    <cellStyle name="_CSFB_1 2" xfId="563"/>
    <cellStyle name="_CULL MTM Collated Values" xfId="564"/>
    <cellStyle name="_CY ACT" xfId="565"/>
    <cellStyle name="_CY ACT 2" xfId="566"/>
    <cellStyle name="_Data 0307" xfId="567"/>
    <cellStyle name="_Data 0307_Book2" xfId="568"/>
    <cellStyle name="_Data 0307_EXCO FIN AUG09 USD" xfId="569"/>
    <cellStyle name="_Data 0307_Revenues2 for ROP presentation ROP OCT 09" xfId="570"/>
    <cellStyle name="_Data 0307_Summary" xfId="571"/>
    <cellStyle name="_Detail" xfId="572"/>
    <cellStyle name="_Detail - CMB" xfId="573"/>
    <cellStyle name="_Detail - CMB 2" xfId="574"/>
    <cellStyle name="_Detail - GB&amp;M" xfId="575"/>
    <cellStyle name="_Detail - GB&amp;M 2" xfId="576"/>
    <cellStyle name="_Detail - OTH" xfId="577"/>
    <cellStyle name="_Detail - OTH 2" xfId="578"/>
    <cellStyle name="_Detail - PFS" xfId="579"/>
    <cellStyle name="_Detail - PFS 2" xfId="580"/>
    <cellStyle name="_Detail - PTB" xfId="581"/>
    <cellStyle name="_Detail - PTB 2" xfId="582"/>
    <cellStyle name="_Detail 2" xfId="583"/>
    <cellStyle name="_Deutsche" xfId="584"/>
    <cellStyle name="_Deutsche_1" xfId="585"/>
    <cellStyle name="_Deutsche_1 2" xfId="586"/>
    <cellStyle name="_Driller" xfId="587"/>
    <cellStyle name="_Driller 2" xfId="588"/>
    <cellStyle name="_Driller pack for updating" xfId="589"/>
    <cellStyle name="_DRKW" xfId="590"/>
    <cellStyle name="_DRKW 2" xfId="591"/>
    <cellStyle name="_EC Forecast_Final" xfId="592"/>
    <cellStyle name="_EC Forecast_Final 2" xfId="593"/>
    <cellStyle name="_EKIM-2006 URETIM" xfId="594"/>
    <cellStyle name="_EME Reporting Pack - Dec 2010_TM1 Linked_Master (HBEU Only)" xfId="595"/>
    <cellStyle name="_EME Reporting Pack - Dec 2010_TM1 Linked_Master (HBEU Only) 2" xfId="596"/>
    <cellStyle name="_Emergers Analysis (Saracen Hyperion).2" xfId="597"/>
    <cellStyle name="_Emergers Analysis (Saracen Hyperion).2 2" xfId="598"/>
    <cellStyle name="_EMR HBEU - June Commentary" xfId="599"/>
    <cellStyle name="_EMR HBEU - May 2010 Draft" xfId="600"/>
    <cellStyle name="_Entity Control" xfId="601"/>
    <cellStyle name="_EP &amp; ROE (2011 EC)" xfId="602"/>
    <cellStyle name="_EP &amp; ROE (2011 EC) 2" xfId="603"/>
    <cellStyle name="_EPAOP2008_3rd Cut_10Jan08" xfId="604"/>
    <cellStyle name="_EPMar08" xfId="605"/>
    <cellStyle name="_Excels for ROP pack v7 7NOV08 FINAL (extract for JLJ)" xfId="606"/>
    <cellStyle name="_Excels for ROP pack v7 7NOV08 FINAL (extract for JLJ) 2" xfId="607"/>
    <cellStyle name="_EYLUL-2006 URETIM" xfId="608"/>
    <cellStyle name="_Financial Targets P 4" xfId="609"/>
    <cellStyle name="_Financial Targets P 4 2" xfId="610"/>
    <cellStyle name="_First Tennessee" xfId="611"/>
    <cellStyle name="_First Tennessee_1" xfId="612"/>
    <cellStyle name="_First Tennessee_1 2" xfId="613"/>
    <cellStyle name="_Flash Jul-10 Draft New Format " xfId="614"/>
    <cellStyle name="_Flash Jul-10 Draft New Format  2" xfId="615"/>
    <cellStyle name="_FRA Oct08" xfId="616"/>
    <cellStyle name="_FRA Oct08 2" xfId="617"/>
    <cellStyle name="_France PFS" xfId="618"/>
    <cellStyle name="_GB&amp;M" xfId="619"/>
    <cellStyle name="_GBM BPR Draft 9-11-08 AM" xfId="620"/>
    <cellStyle name="_GBM BPR Draft 9-11-08 AM 2" xfId="621"/>
    <cellStyle name="_GBM BPR Draft 9-11-08 AM2" xfId="622"/>
    <cellStyle name="_GBM BPR Draft 9-11-08 AM2 2" xfId="623"/>
    <cellStyle name="_GBM BPR from Brent Dec08" xfId="624"/>
    <cellStyle name="_GBM BPR from Brent Dec08 2" xfId="625"/>
    <cellStyle name="_GBM BPR Valued 10-15-08A" xfId="626"/>
    <cellStyle name="_GBM BPR Valued 10-15-08A 2" xfId="627"/>
    <cellStyle name="_GBM Draft BPR 8-12-08" xfId="628"/>
    <cellStyle name="_GBM Draft BPR 8-12-08 2" xfId="629"/>
    <cellStyle name="_Geographic Rec with comments v2" xfId="630"/>
    <cellStyle name="_GLOBAL" xfId="631"/>
    <cellStyle name="_GLOBAL 2" xfId="632"/>
    <cellStyle name="_Global FVH &amp; FVO strategy" xfId="633"/>
    <cellStyle name="_Global FVH &amp; FVO strategy 2" xfId="634"/>
    <cellStyle name="_Global Sheet" xfId="635"/>
    <cellStyle name="_Global Sheet 2" xfId="636"/>
    <cellStyle name="_Global Summary 31 DecemberV7" xfId="637"/>
    <cellStyle name="_Global Summary 31 DecemberV7 2" xfId="638"/>
    <cellStyle name="_GLTc 2002-2006" xfId="639"/>
    <cellStyle name="_GLTc 2002-2006_Book2" xfId="640"/>
    <cellStyle name="_GLTc 2002-2006_EXCO FIN AUG09 USD" xfId="641"/>
    <cellStyle name="_GLTc 2002-2006_Revenues2 for ROP presentation ROP OCT 09" xfId="642"/>
    <cellStyle name="_GLTc 2002-2006_Summary" xfId="643"/>
    <cellStyle name="_GLTc CEO Report Jul07" xfId="644"/>
    <cellStyle name="_GLTc CEO Report Jul07_Book2" xfId="645"/>
    <cellStyle name="_GLTc CEO Report Jul07_EXCO FIN AUG09 USD" xfId="646"/>
    <cellStyle name="_GLTc CEO Report Jul07_Revenues2 for ROP presentation ROP OCT 09" xfId="647"/>
    <cellStyle name="_GLTc CEO Report Jul07_Summary" xfId="648"/>
    <cellStyle name="_GLTc CEO Report Jun07" xfId="649"/>
    <cellStyle name="_GLTc CEO Report Jun07_Book2" xfId="650"/>
    <cellStyle name="_GLTc CEO Report Jun07_EXCO FIN AUG09 USD" xfId="651"/>
    <cellStyle name="_GLTc CEO Report Jun07_Revenues2 for ROP presentation ROP OCT 09" xfId="652"/>
    <cellStyle name="_GLTc CEO Report Jun07_Summary" xfId="653"/>
    <cellStyle name="_GLTc CEO Report Mar07" xfId="654"/>
    <cellStyle name="_GLTc CEO Report Mar07_Book2" xfId="655"/>
    <cellStyle name="_GLTc CEO Report Mar07_EXCO FIN AUG09 USD" xfId="656"/>
    <cellStyle name="_GLTc CEO Report Mar07_Revenues2 for ROP presentation ROP OCT 09" xfId="657"/>
    <cellStyle name="_GLTc CEO Report Mar07_Summary" xfId="658"/>
    <cellStyle name="_GMB" xfId="659"/>
    <cellStyle name="_GMB Bridge 2010-09" xfId="660"/>
    <cellStyle name="_GMB LOB Jul-11" xfId="661"/>
    <cellStyle name="_GMB LOB Jul-11 2" xfId="662"/>
    <cellStyle name="_GMB_1" xfId="663"/>
    <cellStyle name="_GMB_Jun09 - FINAL" xfId="664"/>
    <cellStyle name="_GMB_Jun09 - FINAL 2" xfId="665"/>
    <cellStyle name="_Goldman Sachs" xfId="666"/>
    <cellStyle name="_Goldman Sachs_1" xfId="667"/>
    <cellStyle name="_Goldman Sachs_1 2" xfId="668"/>
    <cellStyle name="_GPB" xfId="669"/>
    <cellStyle name="_Group Doc" xfId="670"/>
    <cellStyle name="_Group Doc 2" xfId="671"/>
    <cellStyle name="_Group New" xfId="672"/>
    <cellStyle name="_Group New 2" xfId="673"/>
    <cellStyle name="_Group Pack Driller (Master) 4 Jan (revised EC)" xfId="674"/>
    <cellStyle name="_Group Pack Driller (Master) 4 Jan (revised EC) 2" xfId="675"/>
    <cellStyle name="_Group results P5" xfId="676"/>
    <cellStyle name="_Group results P5 2" xfId="677"/>
    <cellStyle name="_Group summary PBT by selected countries v2" xfId="678"/>
    <cellStyle name="_Group summary PBT by selected countries v2 2" xfId="679"/>
    <cellStyle name="_Gulliver IR Report - 25.08" xfId="680"/>
    <cellStyle name="_Gulliver IR Report - 25.08 2" xfId="681"/>
    <cellStyle name="_H1_One-offs database v 2010(saracen and Hyperion)" xfId="682"/>
    <cellStyle name="_H1_One-offs database v 2010(saracen and Hyperion) 2" xfId="683"/>
    <cellStyle name="_HBAP" xfId="684"/>
    <cellStyle name="_HBAP 2" xfId="685"/>
    <cellStyle name="_HBEU CEO Scorecard" xfId="686"/>
    <cellStyle name="_HBEU CEO Scorecard 2" xfId="687"/>
    <cellStyle name="_HBEU EMC Insurance Pack Version 2.2" xfId="688"/>
    <cellStyle name="_HBEU EMC Insurance Pack Version 2.2 2" xfId="689"/>
    <cellStyle name="_HBEU EMC Insurance Pack Version 2.2 Jun $$ June" xfId="690"/>
    <cellStyle name="_HBEU EMC Insurance Pack Version 2.2 Jun $$ June 2" xfId="691"/>
    <cellStyle name="_HBEU Flash Aug-10" xfId="692"/>
    <cellStyle name="_HBEU Flash Aug-10 2" xfId="693"/>
    <cellStyle name="_HBEU May RoP Trend Pack(Temp)" xfId="694"/>
    <cellStyle name="_HBEU Other - Reporting Pack_TM1 Linked" xfId="695"/>
    <cellStyle name="_HMUS" xfId="696"/>
    <cellStyle name="_HMUS 2" xfId="697"/>
    <cellStyle name="_HMUS Input" xfId="698"/>
    <cellStyle name="_HMUS_1" xfId="699"/>
    <cellStyle name="_HNAH BPR Aug 2009 Constant FX v2 excl GW impairment_(updated retrievals)" xfId="700"/>
    <cellStyle name="_HNAH BPR Oct 2009 Constant FX v2 excl GW impairment_(updated retrievals)v2" xfId="701"/>
    <cellStyle name="_Hong Kong" xfId="702"/>
    <cellStyle name="_Hong Kong_GMB Jul 10 Excel workings" xfId="703"/>
    <cellStyle name="_Hong Kong_GMB Jul 10 Excel workings_Jaws" xfId="704"/>
    <cellStyle name="_Hong Kong_GMB Jul 10 Excel workings_Sheet2" xfId="705"/>
    <cellStyle name="_Hong Kong_Jaws" xfId="706"/>
    <cellStyle name="_Hong Kong_Regional analysis" xfId="707"/>
    <cellStyle name="_Hong Kong_Regional analysis_Final" xfId="708"/>
    <cellStyle name="_Hong Kong_Sheet2" xfId="709"/>
    <cellStyle name="_HSBC" xfId="710"/>
    <cellStyle name="_HSBC_1" xfId="711"/>
    <cellStyle name="_HSBC_1 2" xfId="712"/>
    <cellStyle name="_HUSI" xfId="713"/>
    <cellStyle name="_Inc - F&amp;C" xfId="714"/>
    <cellStyle name="_Inc - F&amp;C 2" xfId="715"/>
    <cellStyle name="_Inc - Fees" xfId="716"/>
    <cellStyle name="_Inc - Fees 2" xfId="717"/>
    <cellStyle name="_Income &amp; Bal sheet extract" xfId="718"/>
    <cellStyle name="_Income by Product" xfId="719"/>
    <cellStyle name="_Income by Product - FCST" xfId="720"/>
    <cellStyle name="_Income by Product - FCST 2" xfId="721"/>
    <cellStyle name="_Income by Product - FCST_Larger Business - L&amp;A Income" xfId="722"/>
    <cellStyle name="_Income by Product - FCST_Larger Business - L&amp;A Income 2" xfId="723"/>
    <cellStyle name="_Income by Product 2" xfId="724"/>
    <cellStyle name="_Income to Op Risk" xfId="725"/>
    <cellStyle name="_Income to Op Risk 2" xfId="726"/>
    <cellStyle name="_ING" xfId="727"/>
    <cellStyle name="_JP Morgan" xfId="728"/>
    <cellStyle name="_JP Morgan_1" xfId="729"/>
    <cellStyle name="_JP Morgan_1 2" xfId="730"/>
    <cellStyle name="_JP008" xfId="731"/>
    <cellStyle name="_July - Derivative Calculation" xfId="732"/>
    <cellStyle name="_July - Derivative Calculation 2" xfId="733"/>
    <cellStyle name="_KASIM-2007-URETIM" xfId="734"/>
    <cellStyle name="_Larger Business - Deposits Income" xfId="735"/>
    <cellStyle name="_Larger Business - Deposits Income 2" xfId="736"/>
    <cellStyle name="_Larger Business - F&amp;C Income" xfId="737"/>
    <cellStyle name="_Larger Business - F&amp;C Income 2" xfId="738"/>
    <cellStyle name="_Larger Business - L&amp;A Income" xfId="739"/>
    <cellStyle name="_Larger Business - L&amp;A Income 2" xfId="740"/>
    <cellStyle name="_LB Dep Ave Bal" xfId="741"/>
    <cellStyle name="_LB Dep Ave Bal 2" xfId="742"/>
    <cellStyle name="_LB L&amp;A Ave Bal" xfId="743"/>
    <cellStyle name="_LB L&amp;A Ave Bal 2" xfId="744"/>
    <cellStyle name="_Lehman Brothers" xfId="745"/>
    <cellStyle name="_Lehman Brothers_1" xfId="746"/>
    <cellStyle name="_Lehman Brothers_1 2" xfId="747"/>
    <cellStyle name="_LICs cribsheet (new)" xfId="748"/>
    <cellStyle name="_LICs cribsheet (new) 2" xfId="749"/>
    <cellStyle name="_Liquidity Premium" xfId="750"/>
    <cellStyle name="_Liquidity Premium_1" xfId="751"/>
    <cellStyle name="_Liquidity Premium_1 2" xfId="752"/>
    <cellStyle name="_MailData" xfId="753"/>
    <cellStyle name="_MailData 2" xfId="754"/>
    <cellStyle name="_MAZ MTM Collated Values" xfId="755"/>
    <cellStyle name="_MB Dep Ave Bal" xfId="756"/>
    <cellStyle name="_MB Dep Ave Bal 2" xfId="757"/>
    <cellStyle name="_MB L&amp;A Ave Bal" xfId="758"/>
    <cellStyle name="_MB L&amp;A Ave Bal 2" xfId="759"/>
    <cellStyle name="_Medium Business - Deposits Income" xfId="760"/>
    <cellStyle name="_Medium Business - Deposits Income 2" xfId="761"/>
    <cellStyle name="_Medium Business - F&amp;C Income" xfId="762"/>
    <cellStyle name="_Medium Business - F&amp;C Income 2" xfId="763"/>
    <cellStyle name="_Medium Business - L&amp;A Income" xfId="764"/>
    <cellStyle name="_Medium Business - L&amp;A Income 2" xfId="765"/>
    <cellStyle name="_Merrill Lynch" xfId="766"/>
    <cellStyle name="_Merrill Lynch 2" xfId="767"/>
    <cellStyle name="_MIS_May06" xfId="768"/>
    <cellStyle name="_MIS_May06_Book2" xfId="769"/>
    <cellStyle name="_MIS_May06_EXCO FIN AUG09 USD" xfId="770"/>
    <cellStyle name="_MIS_May06_Revenues2 for ROP presentation ROP OCT 09" xfId="771"/>
    <cellStyle name="_MIS_May06_Summary" xfId="772"/>
    <cellStyle name="_MIS-Aug06-updated" xfId="773"/>
    <cellStyle name="_MIS-Aug06-updated_Book2" xfId="774"/>
    <cellStyle name="_MIS-Aug06-updated_EXCO FIN AUG09 USD" xfId="775"/>
    <cellStyle name="_MIS-Aug06-updated_Revenues2 for ROP presentation ROP OCT 09" xfId="776"/>
    <cellStyle name="_MIS-Aug06-updated_Summary" xfId="777"/>
    <cellStyle name="_MIS-GLTc-Jul07" xfId="778"/>
    <cellStyle name="_MIS-GLTc-Jul07_Book2" xfId="779"/>
    <cellStyle name="_MIS-GLTc-Jul07_EXCO FIN AUG09 USD" xfId="780"/>
    <cellStyle name="_MIS-GLTc-Jul07_Revenues2 for ROP presentation ROP OCT 09" xfId="781"/>
    <cellStyle name="_MIS-GLTc-Jul07_Summary" xfId="782"/>
    <cellStyle name="_MIS-GLTc-Jun07" xfId="783"/>
    <cellStyle name="_MIS-GLTc-Jun07_Book2" xfId="784"/>
    <cellStyle name="_MIS-GLTc-Jun07_EXCO FIN AUG09 USD" xfId="785"/>
    <cellStyle name="_MIS-GLTc-Jun07_Revenues2 for ROP presentation ROP OCT 09" xfId="786"/>
    <cellStyle name="_MIS-GLTc-Jun07_Summary" xfId="787"/>
    <cellStyle name="_MIS-GLTc-Oct06" xfId="788"/>
    <cellStyle name="_MIS-GLTc-Oct06_Book2" xfId="789"/>
    <cellStyle name="_MIS-GLTc-Oct06_EXCO FIN AUG09 USD" xfId="790"/>
    <cellStyle name="_MIS-GLTc-Oct06_Revenues2 for ROP presentation ROP OCT 09" xfId="791"/>
    <cellStyle name="_MIS-GLTc-Oct06_Summary" xfId="792"/>
    <cellStyle name="_MIS-GLT-formate-Mar07" xfId="793"/>
    <cellStyle name="_MIS-GLT-formate-Mar07_Book2" xfId="794"/>
    <cellStyle name="_MIS-GLT-formate-Mar07_EXCO FIN AUG09 USD" xfId="795"/>
    <cellStyle name="_MIS-GLT-formate-Mar07_Revenues2 for ROP presentation ROP OCT 09" xfId="796"/>
    <cellStyle name="_MIS-GLT-formate-Mar07_Summary" xfId="797"/>
    <cellStyle name="_Monthly" xfId="798"/>
    <cellStyle name="_Monthly 2" xfId="799"/>
    <cellStyle name="_Monthly balances &amp; margins" xfId="800"/>
    <cellStyle name="_Monthly balances &amp; margins 2" xfId="801"/>
    <cellStyle name="_Morgan Stanley" xfId="802"/>
    <cellStyle name="_Morgan Stanley_1" xfId="803"/>
    <cellStyle name="_Morgan Stanley_1 2" xfId="804"/>
    <cellStyle name="_Mortgages - Hong Kong Q210" xfId="805"/>
    <cellStyle name="_MSB2005" xfId="806"/>
    <cellStyle name="_MSB2005_Book2" xfId="807"/>
    <cellStyle name="_MSB2005_Book2_Jaws" xfId="808"/>
    <cellStyle name="_MSB2005_HBEU BPR - MasterFile_July'10" xfId="809"/>
    <cellStyle name="_MSB2005_HBEU BPR - MasterFile_July'10_Jaws" xfId="810"/>
    <cellStyle name="_MSB2005_HBTR P2 - PL Summary August-10" xfId="811"/>
    <cellStyle name="_MSB2005_Jaws" xfId="812"/>
    <cellStyle name="_MSB2005_Turkey Financial Commentary" xfId="813"/>
    <cellStyle name="_MSB2005_Turkey Financial Commentary July 2010 - Ku" xfId="814"/>
    <cellStyle name="_MSB2005_Turkey Financial Commentary July 2010 with edits" xfId="815"/>
    <cellStyle name="_MSB2005_Turkey Financial Commentary_ Dec-10_v3" xfId="816"/>
    <cellStyle name="_MTD RUB" xfId="817"/>
    <cellStyle name="_MTD RUB_Book2" xfId="818"/>
    <cellStyle name="_MTD RUB_EXCO FIN AUG09 USD" xfId="819"/>
    <cellStyle name="_MTD RUB_Revenues2 for ROP presentation ROP OCT 09" xfId="820"/>
    <cellStyle name="_MTD RUB_Summary" xfId="821"/>
    <cellStyle name="_NAB" xfId="822"/>
    <cellStyle name="_NAB_1" xfId="823"/>
    <cellStyle name="_NAB_1 2" xfId="824"/>
    <cellStyle name="_Natexis" xfId="825"/>
    <cellStyle name="_Natexis 2" xfId="826"/>
    <cellStyle name="_New Margin Analysis Calculator" xfId="827"/>
    <cellStyle name="_New Margin Analysis Calculator 2" xfId="828"/>
    <cellStyle name="_NII Deps" xfId="829"/>
    <cellStyle name="_NII Deps 2" xfId="830"/>
    <cellStyle name="_NII L+A" xfId="831"/>
    <cellStyle name="_NII L+A 2" xfId="832"/>
    <cellStyle name="_Notable Items database Jun 2013" xfId="833"/>
    <cellStyle name="_November 2010 FSA Stress test Driller_Regional Template_Post GMB Changes" xfId="834"/>
    <cellStyle name="_November 2010 ROP Driller_Groupv2" xfId="835"/>
    <cellStyle name="_OBS MTM Collated Values" xfId="836"/>
    <cellStyle name="_OBS MTM Collated Values 2" xfId="837"/>
    <cellStyle name="_OCT ROP RWA Analysis_Group Doc" xfId="838"/>
    <cellStyle name="_Oct07" xfId="839"/>
    <cellStyle name="_Oct07_Jaws" xfId="840"/>
    <cellStyle name="_Out-turn page" xfId="841"/>
    <cellStyle name="_Out-turn page 2" xfId="842"/>
    <cellStyle name="_P12 - Triggers RWA" xfId="843"/>
    <cellStyle name="_P12 - Triggers RWA 2" xfId="844"/>
    <cellStyle name="_P14- Triggers RWA" xfId="845"/>
    <cellStyle name="_P14- Triggers RWA 2" xfId="846"/>
    <cellStyle name="_P6 - RWAs inc Trigger" xfId="847"/>
    <cellStyle name="_P6 - RWAs inc Trigger 2" xfId="848"/>
    <cellStyle name="_Page 11" xfId="849"/>
    <cellStyle name="_Page 11 2" xfId="850"/>
    <cellStyle name="_PBT analysis Hyperion Saracenv1" xfId="851"/>
    <cellStyle name="_PBT analysis Hyperion Saracenv1 2" xfId="852"/>
    <cellStyle name="_PBT RWA RoRWA drill - GBP_hbeu1Lv3" xfId="853"/>
    <cellStyle name="_PBT RWA RoRWA drill - GBP_hbeu1Lv3 2" xfId="854"/>
    <cellStyle name="_PCC summary" xfId="855"/>
    <cellStyle name="_PCC summary 2" xfId="856"/>
    <cellStyle name="_PCM fees" xfId="857"/>
    <cellStyle name="_PCM fees_Jaws" xfId="858"/>
    <cellStyle name="_PCM II to HMI" xfId="859"/>
    <cellStyle name="_PCM II to HMI_Jaws" xfId="860"/>
    <cellStyle name="_PE - D&amp;O" xfId="861"/>
    <cellStyle name="_PE - D&amp;O 2" xfId="862"/>
    <cellStyle name="_PE - L&amp;A" xfId="863"/>
    <cellStyle name="_PE - L&amp;A 2" xfId="864"/>
    <cellStyle name="_PE Bal by Product - FCST" xfId="865"/>
    <cellStyle name="_PE Bal by Product - FCST 2" xfId="866"/>
    <cellStyle name="_PE Bal by Product - FCST_PE - D&amp;O" xfId="867"/>
    <cellStyle name="_PE Bal by Product - FCST_PE - D&amp;O 2" xfId="868"/>
    <cellStyle name="_PFS" xfId="869"/>
    <cellStyle name="_PFS 2" xfId="870"/>
    <cellStyle name="_PFS 2008 RWA Apr 09 v5.0 Base" xfId="871"/>
    <cellStyle name="_PFS 2008 RWA Apr 09 v5.0 Base 2" xfId="872"/>
    <cellStyle name="_PFS 2008 RWA Mar 09 v5.0 Base" xfId="873"/>
    <cellStyle name="_PFS 2008 RWA Mar 09 v5.0 Base 2" xfId="874"/>
    <cellStyle name="_PFS Balances" xfId="875"/>
    <cellStyle name="_PFS CMB TM1 GBP final" xfId="876"/>
    <cellStyle name="_PFS PBT Bridge" xfId="877"/>
    <cellStyle name="_PFS PBT Bridge 2" xfId="878"/>
    <cellStyle name="_PFS TM1" xfId="879"/>
    <cellStyle name="_PFS TM1 2" xfId="880"/>
    <cellStyle name="_Pg 5 Total HBEU &amp; ME" xfId="881"/>
    <cellStyle name="_Pg 6 HBEU Graphs" xfId="882"/>
    <cellStyle name="_Plan" xfId="883"/>
    <cellStyle name="_Plan P02" xfId="884"/>
    <cellStyle name="_Plan P02 2" xfId="885"/>
    <cellStyle name="_Plan P03" xfId="886"/>
    <cellStyle name="_Plan P03 2" xfId="887"/>
    <cellStyle name="_Plan Workings" xfId="888"/>
    <cellStyle name="_Plan_Driller" xfId="889"/>
    <cellStyle name="_Price Input Sheet" xfId="890"/>
    <cellStyle name="_Price Input Sheet 2" xfId="891"/>
    <cellStyle name="_Prices" xfId="892"/>
    <cellStyle name="_Prices 2" xfId="893"/>
    <cellStyle name="_PRICES RECEIVED" xfId="894"/>
    <cellStyle name="_Prices_1" xfId="895"/>
    <cellStyle name="_Prices_1 2" xfId="896"/>
    <cellStyle name="_PRIVATE BANK restasted" xfId="897"/>
    <cellStyle name="_PRIVATE BANK restasted 2" xfId="898"/>
    <cellStyle name="_Quarterly ALCO reporting_Mar 2008 (for branches) v3" xfId="899"/>
    <cellStyle name="_Quarterly ALCO reporting_Mar 2008 (for branches) v3 2" xfId="900"/>
    <cellStyle name="_R2006_HUB_Fusion_150107" xfId="901"/>
    <cellStyle name="_R2006_HUB_Fusion_150107 2" xfId="902"/>
    <cellStyle name="_RBC" xfId="903"/>
    <cellStyle name="_RBC 2" xfId="904"/>
    <cellStyle name="_RBS" xfId="905"/>
    <cellStyle name="_RBS_1" xfId="906"/>
    <cellStyle name="_RBS_1 2" xfId="907"/>
    <cellStyle name="_RBWM" xfId="908"/>
    <cellStyle name="_Received" xfId="909"/>
    <cellStyle name="_Reconciliation MGD vs Geog" xfId="910"/>
    <cellStyle name="_Reconciliation MGD vs Geog 2" xfId="911"/>
    <cellStyle name="_Region &amp; CG Trend Plan" xfId="912"/>
    <cellStyle name="_Report" xfId="913"/>
    <cellStyle name="_Report 2" xfId="914"/>
    <cellStyle name="_Report 21_Updated" xfId="915"/>
    <cellStyle name="_Reported" xfId="916"/>
    <cellStyle name="_Revenue by segment" xfId="917"/>
    <cellStyle name="_Revised format" xfId="918"/>
    <cellStyle name="_Revised format 2" xfId="919"/>
    <cellStyle name="_Revised format_GMB Jul 10 Excel workings" xfId="920"/>
    <cellStyle name="_Revised format_GMB Jul 10 Excel workings 2" xfId="921"/>
    <cellStyle name="_Revised format_GMB Jul 10 Excel workings_Jaws" xfId="922"/>
    <cellStyle name="_Revised format_GMB Jul 10 Excel workings_Jaws 2" xfId="923"/>
    <cellStyle name="_Revised format_GMB Jul 10 Excel workings_Sheet2" xfId="924"/>
    <cellStyle name="_Revised format_GMB Jul 10 Excel workings_Sheet2 2" xfId="925"/>
    <cellStyle name="_Revised format_Jaws" xfId="926"/>
    <cellStyle name="_Revised format_Jaws 2" xfId="927"/>
    <cellStyle name="_Revised format_Regional analysis" xfId="928"/>
    <cellStyle name="_Revised format_Regional analysis 2" xfId="929"/>
    <cellStyle name="_Revised format_Regional analysis_Final" xfId="930"/>
    <cellStyle name="_Revised format_Regional analysis_Final 2" xfId="931"/>
    <cellStyle name="_Revised format_Sheet2" xfId="932"/>
    <cellStyle name="_Revised format_Sheet2 2" xfId="933"/>
    <cellStyle name="_RFC" xfId="934"/>
    <cellStyle name="_RFC_1" xfId="935"/>
    <cellStyle name="_RFC_1 2" xfId="936"/>
    <cellStyle name="_Risk_Output_Report Ver1.04" xfId="937"/>
    <cellStyle name="_Risk_Output_Report Ver1.04 2" xfId="938"/>
    <cellStyle name="_ROP Master Template_1Q08" xfId="939"/>
    <cellStyle name="_ROP PBT 12May08" xfId="940"/>
    <cellStyle name="_ROP revised" xfId="941"/>
    <cellStyle name="_ROP revised_Jaws" xfId="942"/>
    <cellStyle name="_Row Mapping" xfId="943"/>
    <cellStyle name="_Row Mapping 2" xfId="944"/>
    <cellStyle name="_Row Mapping_Balances &amp; Margins monthly analysis -September 07" xfId="945"/>
    <cellStyle name="_Row Mapping_Balances &amp; Margins monthly analysis -September 07 2" xfId="946"/>
    <cellStyle name="_Row Mapping_xSAPtemp6609" xfId="947"/>
    <cellStyle name="_Row Mapping_xSAPtemp6609 2" xfId="948"/>
    <cellStyle name="_Row Mapping_xSAPtemp8619" xfId="949"/>
    <cellStyle name="_Row Mapping_xSAPtemp8619 2" xfId="950"/>
    <cellStyle name="_RWA Reporting Pack Jan 2010" xfId="951"/>
    <cellStyle name="_RWA Reporting Pack Jan 2010 2" xfId="952"/>
    <cellStyle name="_RWA ROP" xfId="953"/>
    <cellStyle name="_RWA ROP 2" xfId="954"/>
    <cellStyle name="_RWA Summary for BPR - Feb 2011" xfId="955"/>
    <cellStyle name="_RWA Summary for BPR - Feb 2011 2" xfId="956"/>
    <cellStyle name="_RWA Summary for BPR - Mar 2011 - Hard coded" xfId="957"/>
    <cellStyle name="_RWA Summary for BPR - Mar 2011 - Hard coded 2" xfId="958"/>
    <cellStyle name="_RWAs" xfId="959"/>
    <cellStyle name="_RWAs 2" xfId="960"/>
    <cellStyle name="_SARACEN Cost Schedule load file for September reporting" xfId="961"/>
    <cellStyle name="_Segmental P&amp;L VALUED" xfId="962"/>
    <cellStyle name="_Sensitivity Analysis_HBEU" xfId="963"/>
    <cellStyle name="_Sheet1" xfId="964"/>
    <cellStyle name="_Sheet1 2" xfId="965"/>
    <cellStyle name="_Sheet1_01 Data tables P04" xfId="966"/>
    <cellStyle name="_Sheet1_01 Data tables P04 2" xfId="967"/>
    <cellStyle name="_Sheet1_1" xfId="968"/>
    <cellStyle name="_Sheet1_2" xfId="969"/>
    <cellStyle name="_Sheet1_3" xfId="970"/>
    <cellStyle name="_Sheet1_3 2" xfId="971"/>
    <cellStyle name="_Sheet1_Attributable Profit" xfId="972"/>
    <cellStyle name="_Sheet1_Attributable Profit 2" xfId="973"/>
    <cellStyle name="_Sheet1_Book2" xfId="974"/>
    <cellStyle name="_Sheet1_Book2_Jaws" xfId="975"/>
    <cellStyle name="_Sheet1_Book3" xfId="976"/>
    <cellStyle name="_Sheet1_Book3 2" xfId="977"/>
    <cellStyle name="_Sheet1_BPR HBEU Retail - Oct 2010 - Master File v1" xfId="978"/>
    <cellStyle name="_Sheet1_Bridges by CGs" xfId="979"/>
    <cellStyle name="_Sheet1_Bridges by CGs 2" xfId="980"/>
    <cellStyle name="_Sheet1_Bridges by Regions" xfId="981"/>
    <cellStyle name="_Sheet1_Bridges by Regions 2" xfId="982"/>
    <cellStyle name="_Sheet1_BSC - revised v11 (2010 actuals)" xfId="983"/>
    <cellStyle name="_Sheet1_BSC - revised v11 (2010 actuals) 2" xfId="984"/>
    <cellStyle name="_Sheet1_CG Income Tables" xfId="985"/>
    <cellStyle name="_Sheet1_CG Income Tables 2" xfId="986"/>
    <cellStyle name="_Sheet1_Cost Schedule Feb2010" xfId="987"/>
    <cellStyle name="_Sheet1_Cost Waterfalls" xfId="988"/>
    <cellStyle name="_Sheet1_Cost Waterfalls 2" xfId="989"/>
    <cellStyle name="_Sheet1_EP &amp; ROE (2011 EC)" xfId="990"/>
    <cellStyle name="_Sheet1_Global Sheet" xfId="991"/>
    <cellStyle name="_Sheet1_Group Pack Driller (Master) 4 Jan (revised EC)" xfId="992"/>
    <cellStyle name="_Sheet1_Group summary PBT by selected countries v2" xfId="993"/>
    <cellStyle name="_Sheet1_Group summary PBT by selected countries v2_Jaws" xfId="994"/>
    <cellStyle name="_Sheet1_HBEU PL and Commentary - Appendix" xfId="995"/>
    <cellStyle name="_Sheet1_November 2010 FSA Stress test Driller_Regional Template_Post GMB Changes" xfId="996"/>
    <cellStyle name="_Sheet1_November 2010 FSA Stress test Driller_Regional Template_Post GMB Changes 2" xfId="997"/>
    <cellStyle name="_Sheet1_November 2010 ROP Driller_Groupv2" xfId="998"/>
    <cellStyle name="_Sheet1_November 2010 ROP Driller_Groupv2 2" xfId="999"/>
    <cellStyle name="_Sheet1_Out-turn page" xfId="1000"/>
    <cellStyle name="_Sheet1_P12 - Triggers RWA" xfId="1001"/>
    <cellStyle name="_Sheet1_P12 - Triggers RWA 2" xfId="1002"/>
    <cellStyle name="_Sheet1_P14- Triggers RWA" xfId="1003"/>
    <cellStyle name="_Sheet1_P14- Triggers RWA 2" xfId="1004"/>
    <cellStyle name="_Sheet1_P6 - RWAs inc Trigger" xfId="1005"/>
    <cellStyle name="_Sheet1_P6 - RWAs inc Trigger 2" xfId="1006"/>
    <cellStyle name="_Sheet1_Prices" xfId="1007"/>
    <cellStyle name="_Sheet1_Rec_Jul 2011" xfId="1008"/>
    <cellStyle name="_Sheet1_Reconciliation MGD vs Geog" xfId="1009"/>
    <cellStyle name="_Sheet1_Reconciliation MGD vs Geog_Jaws" xfId="1010"/>
    <cellStyle name="_Sheet1_RUSSIA Revised ROP Plan No new branches 2010-2013_v2.1" xfId="1011"/>
    <cellStyle name="_Sheet1_RUSSIA Revised ROP Plan No new branches 2010-2013_v2.1_Jaws" xfId="1012"/>
    <cellStyle name="_Sheet1_Sensitivity Analysis_HBEU" xfId="1013"/>
    <cellStyle name="_Sheet1_Sensitivity Analysis_HBEU 2" xfId="1014"/>
    <cellStyle name="_Sheet1_Sheet2" xfId="1015"/>
    <cellStyle name="_Sheet1_Sheet2_1" xfId="1016"/>
    <cellStyle name="_Sheet1_Sheet2_1 2" xfId="1017"/>
    <cellStyle name="_Sheet1_Sheet2_2" xfId="1018"/>
    <cellStyle name="_Sheet1_Sheet3" xfId="1019"/>
    <cellStyle name="_Sheet1_StockPrices" xfId="1020"/>
    <cellStyle name="_Sheet1_StockPrices_Sheet1" xfId="1021"/>
    <cellStyle name="_Sheet1_StockPrices_Sheet1 2" xfId="1022"/>
    <cellStyle name="_Sheet1_Template" xfId="1023"/>
    <cellStyle name="_Sheet1_Trigger Report - Oct" xfId="1024"/>
    <cellStyle name="_Sheet1_Trigger Report - Oct 2" xfId="1025"/>
    <cellStyle name="_Sheet1_Trigger Report Mar11" xfId="1026"/>
    <cellStyle name="_Sheet1_Trigger Report Mar11 2" xfId="1027"/>
    <cellStyle name="_Sheet1_Valuations" xfId="1028"/>
    <cellStyle name="_Sheet2" xfId="1029"/>
    <cellStyle name="_Sheet2 2" xfId="1030"/>
    <cellStyle name="_Sheet2_1" xfId="1031"/>
    <cellStyle name="_Sheet2_2" xfId="1032"/>
    <cellStyle name="_Sheet2_2 2" xfId="1033"/>
    <cellStyle name="_Sheet2_3" xfId="1034"/>
    <cellStyle name="_Sheet2_3 2" xfId="1035"/>
    <cellStyle name="_Sheet2_BSC - revised v11 (2010 actuals)" xfId="1036"/>
    <cellStyle name="_Sheet2_BSC - revised v11 (2010 actuals) 2" xfId="1037"/>
    <cellStyle name="_Sheet2_Sheet2" xfId="1038"/>
    <cellStyle name="_Sheet3" xfId="1039"/>
    <cellStyle name="_Sheet3 2" xfId="1040"/>
    <cellStyle name="_Sheet3_BSC - revised v11 (2010 actuals)" xfId="1041"/>
    <cellStyle name="_Sheet3_BSC - revised v11 (2010 actuals) 2" xfId="1042"/>
    <cellStyle name="_Sheet3_Sheet2" xfId="1043"/>
    <cellStyle name="_Sheet4" xfId="1044"/>
    <cellStyle name="_Sheet4 2" xfId="1045"/>
    <cellStyle name="_Sheet5" xfId="1046"/>
    <cellStyle name="_Sheet5 2" xfId="1047"/>
    <cellStyle name="_Sheet5_BSC - revised v11 (2010 actuals)" xfId="1048"/>
    <cellStyle name="_Sheet5_BSC - revised v11 (2010 actuals) 2" xfId="1049"/>
    <cellStyle name="_Sheet5_RUSSIA Revised ROP Plan No new branches 2010-2013_v2.1" xfId="1050"/>
    <cellStyle name="_Sheet5_RUSSIA Revised ROP Plan No new branches 2010-2013_v2.1_Jaws" xfId="1051"/>
    <cellStyle name="_Sheet5_Sheet2" xfId="1052"/>
    <cellStyle name="_Soc Gen" xfId="1053"/>
    <cellStyle name="_Soc Gen 2" xfId="1054"/>
    <cellStyle name="_Solo Profit" xfId="1055"/>
    <cellStyle name="_Solo Profit 2" xfId="1056"/>
    <cellStyle name="_Solo-FSA003" xfId="1057"/>
    <cellStyle name="_Solo-FSA003 2" xfId="1058"/>
    <cellStyle name="_Stats for Jack Oliver" xfId="1059"/>
    <cellStyle name="_Std Chartered" xfId="1060"/>
    <cellStyle name="_Std Chartered_1" xfId="1061"/>
    <cellStyle name="_Std Chartered_1 2" xfId="1062"/>
    <cellStyle name="_StockPrices" xfId="1063"/>
    <cellStyle name="_StockPrices Thurs" xfId="1064"/>
    <cellStyle name="_StockPrices Thurs 2" xfId="1065"/>
    <cellStyle name="_StockPrices_1" xfId="1066"/>
    <cellStyle name="_StockPrices_1 2" xfId="1067"/>
    <cellStyle name="_StockPrices_2" xfId="1068"/>
    <cellStyle name="_SUBAT DETAY SME" xfId="1069"/>
    <cellStyle name="_Summary" xfId="1070"/>
    <cellStyle name="_Summary 2" xfId="1071"/>
    <cellStyle name="_Summary Manco Schedules 2010" xfId="1072"/>
    <cellStyle name="_Summary Manco Schedules 2010 2" xfId="1073"/>
    <cellStyle name="_Summary Manco Schedules February" xfId="1074"/>
    <cellStyle name="_Summary Manco Schedules February 2" xfId="1075"/>
    <cellStyle name="_Summary_ low cost numbers -Jun07" xfId="1076"/>
    <cellStyle name="_Summary_ low cost numbers -Jun07_Book2" xfId="1077"/>
    <cellStyle name="_Summary_ low cost numbers -Jun07_EXCO FIN AUG09 USD" xfId="1078"/>
    <cellStyle name="_Summary_ low cost numbers -Jun07_Revenues2 for ROP presentation ROP OCT 09" xfId="1079"/>
    <cellStyle name="_Summary_ low cost numbers -Jun07_Summary" xfId="1080"/>
    <cellStyle name="_Summary_Jaws" xfId="1081"/>
    <cellStyle name="_Summary_Jaws 2" xfId="1082"/>
    <cellStyle name="_Summary_Sheet2" xfId="1083"/>
    <cellStyle name="_Summary_Sheet2 2" xfId="1084"/>
    <cellStyle name="_Supplementary P&amp;L analysis - Combined" xfId="1085"/>
    <cellStyle name="_Supplementary P&amp;L analysis - Combined 2" xfId="1086"/>
    <cellStyle name="_Synthetic" xfId="1087"/>
    <cellStyle name="_Targets by Managed Region P12" xfId="1088"/>
    <cellStyle name="_Targets by Managed Region P12 2" xfId="1089"/>
    <cellStyle name="_Template" xfId="1090"/>
    <cellStyle name="_Template 2" xfId="1091"/>
    <cellStyle name="_TF" xfId="1092"/>
    <cellStyle name="_TF_Jaws" xfId="1093"/>
    <cellStyle name="_TM1 EL and Secur" xfId="1094"/>
    <cellStyle name="_TM1 EL and Secur 2" xfId="1095"/>
    <cellStyle name="_TM118" xfId="1096"/>
    <cellStyle name="_TM11B" xfId="1097"/>
    <cellStyle name="_TM13" xfId="1098"/>
    <cellStyle name="_TM13 2" xfId="1099"/>
    <cellStyle name="_TM13_01 Data tables P04" xfId="1100"/>
    <cellStyle name="_TM13_01 Data tables P04 2" xfId="1101"/>
    <cellStyle name="_TM13_Book2" xfId="1102"/>
    <cellStyle name="_TM13_Group summary PBT by selected countries v2" xfId="1103"/>
    <cellStyle name="_TM13_Reconciliation MGD vs Geog" xfId="1104"/>
    <cellStyle name="_TM1F" xfId="1105"/>
    <cellStyle name="_Total" xfId="1106"/>
    <cellStyle name="_Total 2" xfId="1107"/>
    <cellStyle name="_trend" xfId="1108"/>
    <cellStyle name="_Trend Charts" xfId="1109"/>
    <cellStyle name="_Trend Charts 2" xfId="1110"/>
    <cellStyle name="_Trigger Report - Oct" xfId="1111"/>
    <cellStyle name="_Trigger Report - Oct 2" xfId="1112"/>
    <cellStyle name="_Trigger Report Aug-10" xfId="1113"/>
    <cellStyle name="_Trigger Report Aug-10 2" xfId="1114"/>
    <cellStyle name="_Trigger Report Mar11" xfId="1115"/>
    <cellStyle name="_Trigger Report Mar11 2" xfId="1116"/>
    <cellStyle name="_TUM LISTE" xfId="1117"/>
    <cellStyle name="_UBS" xfId="1118"/>
    <cellStyle name="_UBS_1" xfId="1119"/>
    <cellStyle name="_UBS_1 2" xfId="1120"/>
    <cellStyle name="_UK Retail 2008+9 by month 23Dec08" xfId="1121"/>
    <cellStyle name="_UK Retail 2008+9 by month 23Dec08 2" xfId="1122"/>
    <cellStyle name="_Underlying rec H1 10, H109, H209 - Final_V0.1" xfId="1123"/>
    <cellStyle name="_Underlying rec H1 10, H109, H209 - Final_V0.1 2" xfId="1124"/>
    <cellStyle name="_URETIM BAZLI RAPOR SUBAT" xfId="1125"/>
    <cellStyle name="_Valuations" xfId="1126"/>
    <cellStyle name="_Valuations 2" xfId="1127"/>
    <cellStyle name="_Vanilla IRS + CSW MTM Oct08 - Values" xfId="1128"/>
    <cellStyle name="_Vanilla IRS + CSW MTM Oct08 - Values 2" xfId="1129"/>
    <cellStyle name="_Wachovia" xfId="1130"/>
    <cellStyle name="_Wachovia_1" xfId="1131"/>
    <cellStyle name="_Wachovia_1 2" xfId="1132"/>
    <cellStyle name="_Waterfall chart" xfId="1133"/>
    <cellStyle name="_West LB" xfId="1134"/>
    <cellStyle name="_West LB 2" xfId="1135"/>
    <cellStyle name="_WRA analysis Mar 07 Final" xfId="1136"/>
    <cellStyle name="_WRA analysis Mar 07 Final 2" xfId="1137"/>
    <cellStyle name="_xSAPtemp1013" xfId="1138"/>
    <cellStyle name="_xSAPtemp1013 2" xfId="1139"/>
    <cellStyle name="_xSAPtemp1501" xfId="1140"/>
    <cellStyle name="_xSAPtemp1501 2" xfId="1141"/>
    <cellStyle name="_xSAPtemp202" xfId="1142"/>
    <cellStyle name="_xSAPtemp202 2" xfId="1143"/>
    <cellStyle name="_xSAPtemp2566" xfId="1144"/>
    <cellStyle name="_xSAPtemp2566 2" xfId="1145"/>
    <cellStyle name="_xSAPtemp2652" xfId="1146"/>
    <cellStyle name="_xSAPtemp2652 2" xfId="1147"/>
    <cellStyle name="_xSAPtemp2809" xfId="1148"/>
    <cellStyle name="_xSAPtemp2809 2" xfId="1149"/>
    <cellStyle name="_xSAPtemp3040" xfId="1150"/>
    <cellStyle name="_xSAPtemp3040 2" xfId="1151"/>
    <cellStyle name="_xSAPtemp3398" xfId="1152"/>
    <cellStyle name="_xSAPtemp3398 2" xfId="1153"/>
    <cellStyle name="_xSAPtemp3947" xfId="1154"/>
    <cellStyle name="_xSAPtemp3947 2" xfId="1155"/>
    <cellStyle name="_xSAPtemp3947_Book2" xfId="1156"/>
    <cellStyle name="_xSAPtemp3947_Book2 2" xfId="1157"/>
    <cellStyle name="_xSAPtemp3947_HBEU BPR - MasterFile_July'10" xfId="1158"/>
    <cellStyle name="_xSAPtemp3947_HBEU BPR - MasterFile_July'10 2" xfId="1159"/>
    <cellStyle name="_xSAPtemp3947_HBTR P2 - PL Summary August-10" xfId="1160"/>
    <cellStyle name="_xSAPtemp3947_Turkey Financial Commentary" xfId="1161"/>
    <cellStyle name="_xSAPtemp3947_Turkey Financial Commentary_ Dec-10_v3" xfId="1162"/>
    <cellStyle name="_xSAPtemp4428" xfId="1163"/>
    <cellStyle name="_xSAPtemp4428 2" xfId="1164"/>
    <cellStyle name="_xSAPtemp474" xfId="1165"/>
    <cellStyle name="_xSAPtemp474 2" xfId="1166"/>
    <cellStyle name="_xSAPtemp4758" xfId="1167"/>
    <cellStyle name="_xSAPtemp4758 2" xfId="1168"/>
    <cellStyle name="_xSAPtemp4894" xfId="1169"/>
    <cellStyle name="_xSAPtemp4894 2" xfId="1170"/>
    <cellStyle name="_xSAPtemp4920" xfId="1171"/>
    <cellStyle name="_xSAPtemp4920 2" xfId="1172"/>
    <cellStyle name="_xSAPtemp5022" xfId="1173"/>
    <cellStyle name="_xSAPtemp5022 2" xfId="1174"/>
    <cellStyle name="_xSAPtemp5165" xfId="1175"/>
    <cellStyle name="_xSAPtemp5165 2" xfId="1176"/>
    <cellStyle name="_xSAPtemp5276" xfId="1177"/>
    <cellStyle name="_xSAPtemp5276 2" xfId="1178"/>
    <cellStyle name="_xSAPtemp5321" xfId="1179"/>
    <cellStyle name="_xSAPtemp5321 2" xfId="1180"/>
    <cellStyle name="_xSAPtemp5442" xfId="1181"/>
    <cellStyle name="_xSAPtemp5442 2" xfId="1182"/>
    <cellStyle name="_xSAPtemp5888" xfId="1183"/>
    <cellStyle name="_xSAPtemp5888 2" xfId="1184"/>
    <cellStyle name="_xSAPtemp5963" xfId="1185"/>
    <cellStyle name="_xSAPtemp5963 2" xfId="1186"/>
    <cellStyle name="_xSAPtemp5997" xfId="1187"/>
    <cellStyle name="_xSAPtemp5997 2" xfId="1188"/>
    <cellStyle name="_xSAPtemp6323" xfId="1189"/>
    <cellStyle name="_xSAPtemp6323 2" xfId="1190"/>
    <cellStyle name="_xSAPtemp6372" xfId="1191"/>
    <cellStyle name="_xSAPtemp6372 2" xfId="1192"/>
    <cellStyle name="_xSAPtemp6609" xfId="1193"/>
    <cellStyle name="_xSAPtemp6609 2" xfId="1194"/>
    <cellStyle name="_xSAPtemp6696" xfId="1195"/>
    <cellStyle name="_xSAPtemp6696 2" xfId="1196"/>
    <cellStyle name="_xSAPtemp6828" xfId="1197"/>
    <cellStyle name="_xSAPtemp6828 2" xfId="1198"/>
    <cellStyle name="_xSAPtemp7058" xfId="1199"/>
    <cellStyle name="_xSAPtemp7058 2" xfId="1200"/>
    <cellStyle name="_xSAPtemp720" xfId="1201"/>
    <cellStyle name="_xSAPtemp720 2" xfId="1202"/>
    <cellStyle name="_xSAPtemp7567" xfId="1203"/>
    <cellStyle name="_xSAPtemp7567 2" xfId="1204"/>
    <cellStyle name="_xSAPtemp7651" xfId="1205"/>
    <cellStyle name="_xSAPtemp7651 2" xfId="1206"/>
    <cellStyle name="_xSAPtemp7857" xfId="1207"/>
    <cellStyle name="_xSAPtemp7857 2" xfId="1208"/>
    <cellStyle name="_xSAPtemp8125" xfId="1209"/>
    <cellStyle name="_xSAPtemp8125 2" xfId="1210"/>
    <cellStyle name="_xSAPtemp8468" xfId="1211"/>
    <cellStyle name="_xSAPtemp8468 2" xfId="1212"/>
    <cellStyle name="_xSAPtemp8619" xfId="1213"/>
    <cellStyle name="_xSAPtemp8619 2" xfId="1214"/>
    <cellStyle name="_xSAPtemp8652" xfId="1215"/>
    <cellStyle name="_xSAPtemp8652 2" xfId="1216"/>
    <cellStyle name="_xSAPtemp8937" xfId="1217"/>
    <cellStyle name="_xSAPtemp8937 2" xfId="1218"/>
    <cellStyle name="_xSAPtemp9364" xfId="1219"/>
    <cellStyle name="_xSAPtemp9364 2" xfId="1220"/>
    <cellStyle name="_xSAPtemp9495" xfId="1221"/>
    <cellStyle name="_xSAPtemp9495 2" xfId="1222"/>
    <cellStyle name="_xSAPtemp9691" xfId="1223"/>
    <cellStyle name="_xSAPtemp9691 2" xfId="1224"/>
    <cellStyle name="_xSAPtemp9825" xfId="1225"/>
    <cellStyle name="_xSAPtemp9825 2" xfId="1226"/>
    <cellStyle name="_xSAPtemp9926" xfId="1227"/>
    <cellStyle name="_xSAPtemp9926 2" xfId="1228"/>
    <cellStyle name="_Year on year variances" xfId="1229"/>
    <cellStyle name="_YNL-LISTESI" xfId="1230"/>
    <cellStyle name="_YTD USD" xfId="1231"/>
    <cellStyle name="_YTD USD_Jaws" xfId="1232"/>
    <cellStyle name="¤@??_chinese" xfId="1233"/>
    <cellStyle name="¤@¯ë_chinese" xfId="1234"/>
    <cellStyle name="¤d¤?¦?[0]" xfId="1235"/>
    <cellStyle name="¤d¤À¦ì[0]" xfId="1236"/>
    <cellStyle name="¤w?s???L??¶W?sµ?" xfId="1237"/>
    <cellStyle name="¤wÂsÄý¹Lªº¶W³sµ²" xfId="1238"/>
    <cellStyle name="=C:\WINNT\SYSTEM32\COMMAND.COM" xfId="1239"/>
    <cellStyle name="=C:\WINNT\SYSTEM32\COMMAND.COM 2" xfId="1240"/>
    <cellStyle name="=C:\WINNT35\SYSTEM32\COMMAND.COM" xfId="1241"/>
    <cellStyle name="=C:\WINNT35\SYSTEM32\COMMAND.COM 2" xfId="1242"/>
    <cellStyle name="¶W?sµ?" xfId="1243"/>
    <cellStyle name="¶W³sµ²" xfId="1244"/>
    <cellStyle name="10pt Gen bold" xfId="1245"/>
    <cellStyle name="10pt Geneva" xfId="1246"/>
    <cellStyle name="1-Line" xfId="1247"/>
    <cellStyle name="3 V1.00 CORE IMAGE (5200MM3.100 08/01/97)_x000d__x000a__x000d__x000a_[windows]_x000d__x000a_;spooler=yes_x000d__x000a_load=nw" xfId="1248"/>
    <cellStyle name="3 V1.00 CORE IMAGE (5200MM3.100 08/01/97)_x000d__x000a__x000d__x000a_[windows]_x000d__x000a_;spooler=yes_x000d__x000a_load=nw 2" xfId="1249"/>
    <cellStyle name="3f1o [0]" xfId="1250"/>
    <cellStyle name="³f¹ô [0]" xfId="1251"/>
    <cellStyle name="Actual data" xfId="1252"/>
    <cellStyle name="Actual year" xfId="1253"/>
    <cellStyle name="Actual1dp" xfId="1254"/>
    <cellStyle name="Actual1dp 2" xfId="1255"/>
    <cellStyle name="Actuals Cells" xfId="1256"/>
    <cellStyle name="A-Line" xfId="1257"/>
    <cellStyle name="Amount" xfId="1258"/>
    <cellStyle name="Années" xfId="1259"/>
    <cellStyle name="Background" xfId="1260"/>
    <cellStyle name="Background 2" xfId="1261"/>
    <cellStyle name="Banner" xfId="1262"/>
    <cellStyle name="Blank" xfId="1263"/>
    <cellStyle name="Blue" xfId="1264"/>
    <cellStyle name="Border" xfId="1265"/>
    <cellStyle name="bpercent" xfId="1266"/>
    <cellStyle name="btotal" xfId="1267"/>
    <cellStyle name="Cabecera 1" xfId="1268"/>
    <cellStyle name="Cabecera 2" xfId="1269"/>
    <cellStyle name="Calc Cells" xfId="1270"/>
    <cellStyle name="Calc%" xfId="1271"/>
    <cellStyle name="Calc% 2" xfId="1272"/>
    <cellStyle name="Calc0dp" xfId="1273"/>
    <cellStyle name="Calc0dpAct" xfId="1274"/>
    <cellStyle name="Calc0dpAct 2" xfId="1275"/>
    <cellStyle name="Calc0dpActI" xfId="1276"/>
    <cellStyle name="Calc0dpB" xfId="1277"/>
    <cellStyle name="Calc0dpBI" xfId="1278"/>
    <cellStyle name="Calc0dpBlueBI" xfId="1279"/>
    <cellStyle name="Calc0dpBlueI" xfId="1280"/>
    <cellStyle name="Calc0dpI" xfId="1281"/>
    <cellStyle name="Calc0dpShade" xfId="1282"/>
    <cellStyle name="Calc0dpShadeB" xfId="1283"/>
    <cellStyle name="Calc0dpShadeBlue" xfId="1284"/>
    <cellStyle name="Calc0dpShadeBlueB" xfId="1285"/>
    <cellStyle name="Calc0dpShadeI" xfId="1286"/>
    <cellStyle name="Calc0dpTeal" xfId="1287"/>
    <cellStyle name="Calc0dpTealB" xfId="1288"/>
    <cellStyle name="Calc0dpTealBI" xfId="1289"/>
    <cellStyle name="Calc0dpTealI" xfId="1290"/>
    <cellStyle name="Calc2dp" xfId="1291"/>
    <cellStyle name="Calc2dp 2" xfId="1292"/>
    <cellStyle name="Calc2dpShade" xfId="1293"/>
    <cellStyle name="CalcPercent" xfId="1294"/>
    <cellStyle name="CalcPercent 2" xfId="1295"/>
    <cellStyle name="Cambiar to&amp;do" xfId="1296"/>
    <cellStyle name="capitaux" xfId="1297"/>
    <cellStyle name="centimes" xfId="1298"/>
    <cellStyle name="CG Times 10" xfId="1299"/>
    <cellStyle name="CG Times 12" xfId="1300"/>
    <cellStyle name="CG Times 14" xfId="1301"/>
    <cellStyle name="charges" xfId="1302"/>
    <cellStyle name="checkExposure" xfId="1303"/>
    <cellStyle name="Column headers" xfId="1304"/>
    <cellStyle name="Column Heading" xfId="1305"/>
    <cellStyle name="Column Heads" xfId="1306"/>
    <cellStyle name="Column Heads 2" xfId="1826"/>
    <cellStyle name="ColumnAttributeAbovePrompt" xfId="1307"/>
    <cellStyle name="ColumnAttributePrompt" xfId="1308"/>
    <cellStyle name="ColumnAttributeValue" xfId="1309"/>
    <cellStyle name="ColumnHeadingPrompt" xfId="1310"/>
    <cellStyle name="ColumnHeadingValue" xfId="1311"/>
    <cellStyle name="Comma" xfId="1" builtinId="3"/>
    <cellStyle name="Comma  - Style1" xfId="1312"/>
    <cellStyle name="Comma  - Style1 2" xfId="1313"/>
    <cellStyle name="Comma  - Style2" xfId="1314"/>
    <cellStyle name="Comma  - Style2 2" xfId="1315"/>
    <cellStyle name="Comma  - Style3" xfId="1316"/>
    <cellStyle name="Comma  - Style3 2" xfId="1317"/>
    <cellStyle name="Comma  - Style4" xfId="1318"/>
    <cellStyle name="Comma  - Style4 2" xfId="1319"/>
    <cellStyle name="Comma  - Style5" xfId="1320"/>
    <cellStyle name="Comma  - Style5 2" xfId="1321"/>
    <cellStyle name="Comma  - Style6" xfId="1322"/>
    <cellStyle name="Comma  - Style6 2" xfId="1323"/>
    <cellStyle name="Comma  - Style7" xfId="1324"/>
    <cellStyle name="Comma  - Style7 2" xfId="1325"/>
    <cellStyle name="Comma  - Style8" xfId="1326"/>
    <cellStyle name="Comma  - Style8 2" xfId="1327"/>
    <cellStyle name="Comma (JH)" xfId="1328"/>
    <cellStyle name="Comma (JH) 2" xfId="1329"/>
    <cellStyle name="Comma [1]" xfId="1330"/>
    <cellStyle name="Comma [2]" xfId="1331"/>
    <cellStyle name="Comma 2" xfId="1332"/>
    <cellStyle name="Comma 3" xfId="1333"/>
    <cellStyle name="Comma 4" xfId="1834"/>
    <cellStyle name="Comma0" xfId="1334"/>
    <cellStyle name="Comment" xfId="1335"/>
    <cellStyle name="Company name" xfId="1336"/>
    <cellStyle name="CoPma [0]_SEPT_PACK.xls Chart 18" xfId="1337"/>
    <cellStyle name="Crosstab" xfId="1338"/>
    <cellStyle name="Currency 2" xfId="1339"/>
    <cellStyle name="Currency0" xfId="1340"/>
    <cellStyle name="Currency0 2" xfId="1341"/>
    <cellStyle name="Data" xfId="1342"/>
    <cellStyle name="DataEntry" xfId="1343"/>
    <cellStyle name="DataEntry%" xfId="1344"/>
    <cellStyle name="DataEntry_Book2" xfId="1345"/>
    <cellStyle name="DataInput" xfId="1346"/>
    <cellStyle name="DataInput 2" xfId="1347"/>
    <cellStyle name="Date" xfId="1348"/>
    <cellStyle name="Datum ÅÅ-MM-DD" xfId="1349"/>
    <cellStyle name="DBR" xfId="1350"/>
    <cellStyle name="DBR 2" xfId="1351"/>
    <cellStyle name="DealTypeStyle" xfId="1352"/>
    <cellStyle name="Define your own named style" xfId="1353"/>
    <cellStyle name="Dezimal [0]_2. Ansatz Kostenarten KGaA" xfId="1354"/>
    <cellStyle name="Dezimal_~0024823" xfId="1355"/>
    <cellStyle name="Difference" xfId="1356"/>
    <cellStyle name="Dollar" xfId="1357"/>
    <cellStyle name="Done" xfId="1358"/>
    <cellStyle name="Done 2" xfId="1359"/>
    <cellStyle name="Draw lines around data in range" xfId="1360"/>
    <cellStyle name="Draw shadow and lines within range" xfId="1361"/>
    <cellStyle name="Enlarge title text, yellow on blue" xfId="1362"/>
    <cellStyle name="Enterable Data" xfId="1363"/>
    <cellStyle name="Enterable_Data" xfId="1364"/>
    <cellStyle name="EnterableExceptions" xfId="1365"/>
    <cellStyle name="euil1" xfId="1366"/>
    <cellStyle name="euil1 2" xfId="1367"/>
    <cellStyle name="Euro" xfId="1368"/>
    <cellStyle name="Euro 2" xfId="1369"/>
    <cellStyle name="External File Cells" xfId="1370"/>
    <cellStyle name="F/S" xfId="1371"/>
    <cellStyle name="Fecha" xfId="1372"/>
    <cellStyle name="Fecha 2" xfId="1373"/>
    <cellStyle name="Fijo" xfId="1374"/>
    <cellStyle name="Fijo 2" xfId="1375"/>
    <cellStyle name="Fixed" xfId="1376"/>
    <cellStyle name="FLASHING" xfId="1377"/>
    <cellStyle name="Footnote" xfId="1378"/>
    <cellStyle name="Forecast Cells" xfId="1379"/>
    <cellStyle name="Format a column of totals" xfId="1380"/>
    <cellStyle name="Format a row of totals" xfId="1381"/>
    <cellStyle name="Format text as bold, black on yellow" xfId="1382"/>
    <cellStyle name="formel" xfId="1383"/>
    <cellStyle name="Formula DaDa Bold" xfId="1384"/>
    <cellStyle name="Formula Data" xfId="1385"/>
    <cellStyle name="Formula Data Bold" xfId="1386"/>
    <cellStyle name="Formula Data_Jaws" xfId="1387"/>
    <cellStyle name="Formula_G" xfId="1388"/>
    <cellStyle name="FULL" xfId="1389"/>
    <cellStyle name="FULL 2" xfId="1390"/>
    <cellStyle name="G1_1999 figures" xfId="1391"/>
    <cellStyle name="GB" xfId="1392"/>
    <cellStyle name="GB 2" xfId="1393"/>
    <cellStyle name="ge b2003v4.xls]reclassDIP" xfId="1394"/>
    <cellStyle name="ge b2003v4.xls]reclassDIP 2" xfId="1395"/>
    <cellStyle name="Gentia To Excel" xfId="1396"/>
    <cellStyle name="GiltName" xfId="1397"/>
    <cellStyle name="Grey" xfId="1398"/>
    <cellStyle name="greyed" xfId="1399"/>
    <cellStyle name="H_1998_col_head" xfId="1400"/>
    <cellStyle name="H_1998_col_head_Book2" xfId="1401"/>
    <cellStyle name="H_1998_col_head_Book2_Jaws" xfId="1402"/>
    <cellStyle name="H_1998_col_head_BPR TURKEY RETAIL" xfId="1403"/>
    <cellStyle name="H_1998_col_head_HBEU BPR - MasterFile_July'10" xfId="1404"/>
    <cellStyle name="H_1998_col_head_HBEU BPR - MasterFile_July'10_Jaws" xfId="1405"/>
    <cellStyle name="H_1998_col_head_HBTR P2 - PL Summary August-10" xfId="1406"/>
    <cellStyle name="H_1998_col_head_Jaws" xfId="1407"/>
    <cellStyle name="H_1998_col_head_Report" xfId="1408"/>
    <cellStyle name="H_1998_col_head_Report_Jaws" xfId="1409"/>
    <cellStyle name="H_1998_col_head_Report_Turkey Financial Commentary July 2010 - Ku" xfId="1410"/>
    <cellStyle name="H_1998_col_head_Report_Turkey Financial Commentary July 2010 with edits" xfId="1411"/>
    <cellStyle name="H_1998_col_head_TURKEY BPR BUS COMMENT FINAL- Feb 10" xfId="1412"/>
    <cellStyle name="H_1998_col_head_TURKEY BPR BUS COMMENT FINAL- Feb 10_Jaws" xfId="1413"/>
    <cellStyle name="H_1998_col_head_TURKEY BPR BUS COMMENT FINAL- Feb 10_Turkey Financial Commentary July 2010 - Ku" xfId="1414"/>
    <cellStyle name="H_1998_col_head_TURKEY BPR BUS COMMENT FINAL- Feb 10_Turkey Financial Commentary July 2010 with edits" xfId="1415"/>
    <cellStyle name="H_1998_col_head_Turkey Fin Comm Dec09 final" xfId="1416"/>
    <cellStyle name="H_1998_col_head_Turkey Financial Commentary" xfId="1417"/>
    <cellStyle name="H_1998_col_head_Turkey Financial Commentary July 2010 - Ku" xfId="1418"/>
    <cellStyle name="H_1998_col_head_Turkey Financial Commentary July 2010 with edits" xfId="1419"/>
    <cellStyle name="H_1998_col_head_Turkey Financial Commentary_ Dec-10_v3" xfId="1420"/>
    <cellStyle name="H_1999_col_head" xfId="1421"/>
    <cellStyle name="H1_1998 figures" xfId="1422"/>
    <cellStyle name="HEAD" xfId="1423"/>
    <cellStyle name="Header" xfId="1424"/>
    <cellStyle name="HeaderGroup" xfId="1425"/>
    <cellStyle name="HeaderGroup 2" xfId="1426"/>
    <cellStyle name="HEADING" xfId="1427"/>
    <cellStyle name="Heading1" xfId="1428"/>
    <cellStyle name="Heads12" xfId="1429"/>
    <cellStyle name="hide" xfId="1430"/>
    <cellStyle name="highlightExposure" xfId="1431"/>
    <cellStyle name="highlightPD" xfId="1432"/>
    <cellStyle name="highlightPercentage" xfId="1433"/>
    <cellStyle name="highlightText" xfId="1434"/>
    <cellStyle name="Indent" xfId="1435"/>
    <cellStyle name="Input [yellow]" xfId="1436"/>
    <cellStyle name="Input Amount" xfId="1437"/>
    <cellStyle name="Input Cells" xfId="1438"/>
    <cellStyle name="Input Date" xfId="1439"/>
    <cellStyle name="Input Narrative" xfId="1440"/>
    <cellStyle name="Input%" xfId="1441"/>
    <cellStyle name="Input%0dp" xfId="1442"/>
    <cellStyle name="Input%2dp" xfId="1443"/>
    <cellStyle name="Input0dp" xfId="1444"/>
    <cellStyle name="Input0dpAct" xfId="1445"/>
    <cellStyle name="Input0dpAct 2" xfId="1446"/>
    <cellStyle name="Input0dpActI" xfId="1447"/>
    <cellStyle name="Input0dpBlue" xfId="1448"/>
    <cellStyle name="Input0dpBlueB" xfId="1449"/>
    <cellStyle name="Input0dpBlueI" xfId="1450"/>
    <cellStyle name="Input0dpI" xfId="1451"/>
    <cellStyle name="Input1dp" xfId="1452"/>
    <cellStyle name="Input1dpAct" xfId="1453"/>
    <cellStyle name="Input1dpAct 2" xfId="1454"/>
    <cellStyle name="Input1dpActTurq" xfId="1455"/>
    <cellStyle name="Input1dpActTurq 2" xfId="1456"/>
    <cellStyle name="Input1dpTurq" xfId="1457"/>
    <cellStyle name="InputDate" xfId="1458"/>
    <cellStyle name="InputDescriptions" xfId="1459"/>
    <cellStyle name="inputExposure" xfId="1460"/>
    <cellStyle name="InputHeading1" xfId="1461"/>
    <cellStyle name="inputMaturity" xfId="1462"/>
    <cellStyle name="InputNumber" xfId="1463"/>
    <cellStyle name="InputNumber 2" xfId="1464"/>
    <cellStyle name="inputPD" xfId="1465"/>
    <cellStyle name="InputPercent" xfId="1466"/>
    <cellStyle name="InputPercent 2" xfId="1467"/>
    <cellStyle name="inputPercentage" xfId="1468"/>
    <cellStyle name="inputSelection" xfId="1469"/>
    <cellStyle name="inputText" xfId="1470"/>
    <cellStyle name="JPY Accounting" xfId="1471"/>
    <cellStyle name="KPMG Heading 1" xfId="1472"/>
    <cellStyle name="KPMG Heading 2" xfId="1473"/>
    <cellStyle name="KPMG Heading 3" xfId="1474"/>
    <cellStyle name="KPMG Heading 4" xfId="1475"/>
    <cellStyle name="KPMG Normal" xfId="1476"/>
    <cellStyle name="KPMG Normal Text" xfId="1477"/>
    <cellStyle name="KPMG Normal_IHO regional MI Pack (May Draft 2) unlinked" xfId="1478"/>
    <cellStyle name="Label" xfId="1479"/>
    <cellStyle name="Label 2" xfId="1480"/>
    <cellStyle name="LabelIndent" xfId="1481"/>
    <cellStyle name="LabelIndent 2" xfId="1482"/>
    <cellStyle name="LabelOption" xfId="1483"/>
    <cellStyle name="LabelOption 2" xfId="1484"/>
    <cellStyle name="Labels" xfId="1485"/>
    <cellStyle name="Labels 8p Bold" xfId="1486"/>
    <cellStyle name="Labels_Jaws" xfId="1487"/>
    <cellStyle name="Legal 8½ x 14 in" xfId="1488"/>
    <cellStyle name="LineItemPrompt" xfId="1489"/>
    <cellStyle name="LineItemValue" xfId="1490"/>
    <cellStyle name="LkupHdg" xfId="1491"/>
    <cellStyle name="Locked" xfId="1492"/>
    <cellStyle name="Lt Blue" xfId="1493"/>
    <cellStyle name="Lt Green" xfId="1494"/>
    <cellStyle name="Lt Orange" xfId="1495"/>
    <cellStyle name="Lt Purple" xfId="1496"/>
    <cellStyle name="macro" xfId="1497"/>
    <cellStyle name="Macro Heading" xfId="1498"/>
    <cellStyle name="Macro Text" xfId="1499"/>
    <cellStyle name="macro_Jaws" xfId="1500"/>
    <cellStyle name="MAIN HEADING" xfId="1501"/>
    <cellStyle name="Mainhead" xfId="1502"/>
    <cellStyle name="MCIDColumns" xfId="1503"/>
    <cellStyle name="Migliaia (0)_LINEA GLOBALE" xfId="1504"/>
    <cellStyle name="Migliaia_LINEA GLOBALE" xfId="1505"/>
    <cellStyle name="Millares [0]_Hoja1" xfId="1506"/>
    <cellStyle name="Millares_Hoja1" xfId="1507"/>
    <cellStyle name="Millier .0" xfId="1508"/>
    <cellStyle name="Millier .0 2" xfId="1509"/>
    <cellStyle name="Milliers [0]_3A_NumeratorReport_Option1_040611" xfId="1510"/>
    <cellStyle name="Milliers_26" xfId="1511"/>
    <cellStyle name="Millions" xfId="1512"/>
    <cellStyle name="Mon?taire [0]_Details" xfId="1513"/>
    <cellStyle name="Mon?taire_Details" xfId="1514"/>
    <cellStyle name="Moneda [0]_Hoja1" xfId="1515"/>
    <cellStyle name="Moneda_Hoja1" xfId="1516"/>
    <cellStyle name="Monétaire [0]_3A_NumeratorReport_Option1_040611" xfId="1517"/>
    <cellStyle name="Monétaire_26" xfId="1518"/>
    <cellStyle name="Monetario" xfId="1519"/>
    <cellStyle name="Monetario 2" xfId="1520"/>
    <cellStyle name="Monetario0" xfId="1521"/>
    <cellStyle name="Monetario0 2" xfId="1522"/>
    <cellStyle name="NamedRange" xfId="1523"/>
    <cellStyle name="NEW ROMAN" xfId="1524"/>
    <cellStyle name="NODECS" xfId="1525"/>
    <cellStyle name="Non-Enterable_G" xfId="1526"/>
    <cellStyle name="Normal" xfId="0" builtinId="0"/>
    <cellStyle name="Normal - Style1" xfId="1527"/>
    <cellStyle name="Normal - Style1 2" xfId="1528"/>
    <cellStyle name="Normal - Style2" xfId="1529"/>
    <cellStyle name="Normal - Style3" xfId="1530"/>
    <cellStyle name="Normal - Style4" xfId="1531"/>
    <cellStyle name="Normal - Style5" xfId="1532"/>
    <cellStyle name="Normal - Style6" xfId="1533"/>
    <cellStyle name="Normal - Style7" xfId="1534"/>
    <cellStyle name="Normal - Style8" xfId="1535"/>
    <cellStyle name="Normal 2" xfId="1536"/>
    <cellStyle name="Normal 2 2" xfId="1537"/>
    <cellStyle name="Normal Cells" xfId="1538"/>
    <cellStyle name="Normal Text" xfId="1539"/>
    <cellStyle name="Normal Text Right" xfId="1540"/>
    <cellStyle name="Normale_ECONOM01 96" xfId="1541"/>
    <cellStyle name="Normalny_SAQ_NEW" xfId="1542"/>
    <cellStyle name="not applicable" xfId="1543"/>
    <cellStyle name="not applicable 2" xfId="1544"/>
    <cellStyle name="Not Done" xfId="1545"/>
    <cellStyle name="Not Done 2" xfId="1546"/>
    <cellStyle name="Notes" xfId="1547"/>
    <cellStyle name="Number" xfId="1548"/>
    <cellStyle name="Option" xfId="1549"/>
    <cellStyle name="Option 2" xfId="1550"/>
    <cellStyle name="optionalExposure" xfId="1551"/>
    <cellStyle name="optionalPD" xfId="1552"/>
    <cellStyle name="OUTPUT AMOUNTS" xfId="1553"/>
    <cellStyle name="OUTPUT COLUMN HEADINGS" xfId="1554"/>
    <cellStyle name="OUTPUT LINE ITEMS" xfId="1555"/>
    <cellStyle name="OUTPUT REPORT HEADING" xfId="1556"/>
    <cellStyle name="OUTPUT REPORT TITLE" xfId="1557"/>
    <cellStyle name="Override" xfId="1558"/>
    <cellStyle name="P3 Matrix 1" xfId="1559"/>
    <cellStyle name="P3 Matrix 1 2" xfId="1560"/>
    <cellStyle name="P3 Matrix 10" xfId="1561"/>
    <cellStyle name="P3 Matrix 10 2" xfId="1562"/>
    <cellStyle name="P3 Matrix 11" xfId="1563"/>
    <cellStyle name="P3 Matrix 11 2" xfId="1564"/>
    <cellStyle name="P3 Matrix 12" xfId="1565"/>
    <cellStyle name="P3 Matrix 12 2" xfId="1566"/>
    <cellStyle name="P3 Matrix 13" xfId="1567"/>
    <cellStyle name="P3 Matrix 13 2" xfId="1568"/>
    <cellStyle name="P3 Matrix 14" xfId="1569"/>
    <cellStyle name="P3 Matrix 14 2" xfId="1570"/>
    <cellStyle name="P3 Matrix 2" xfId="1571"/>
    <cellStyle name="P3 Matrix 2 2" xfId="1572"/>
    <cellStyle name="P3 Matrix 3" xfId="1573"/>
    <cellStyle name="P3 Matrix 3 2" xfId="1574"/>
    <cellStyle name="P3 Matrix 4" xfId="1575"/>
    <cellStyle name="P3 Matrix 4 2" xfId="1576"/>
    <cellStyle name="P3 Matrix 5" xfId="1577"/>
    <cellStyle name="P3 Matrix 5 2" xfId="1578"/>
    <cellStyle name="P3 Matrix 6" xfId="1579"/>
    <cellStyle name="P3 Matrix 6 2" xfId="1580"/>
    <cellStyle name="P3 Matrix 7" xfId="1581"/>
    <cellStyle name="P3 Matrix 7 2" xfId="1582"/>
    <cellStyle name="P3 Matrix 8" xfId="1583"/>
    <cellStyle name="P3 Matrix 8 2" xfId="1584"/>
    <cellStyle name="P3 Matrix 9" xfId="1585"/>
    <cellStyle name="P3 Matrix 9 2" xfId="1586"/>
    <cellStyle name="Page header" xfId="1587"/>
    <cellStyle name="Pair" xfId="1588"/>
    <cellStyle name="parententity" xfId="1589"/>
    <cellStyle name="pe" xfId="1590"/>
    <cellStyle name="PER" xfId="1591"/>
    <cellStyle name="PER 2" xfId="1592"/>
    <cellStyle name="Percent (JH)" xfId="1593"/>
    <cellStyle name="Percent (JH) 2" xfId="1594"/>
    <cellStyle name="Percent [2]" xfId="1595"/>
    <cellStyle name="Percent [2] 2" xfId="1596"/>
    <cellStyle name="Percent 2" xfId="1597"/>
    <cellStyle name="PillarData" xfId="1598"/>
    <cellStyle name="PillarHeading" xfId="1599"/>
    <cellStyle name="PillarText" xfId="1600"/>
    <cellStyle name="PillarTotal" xfId="1601"/>
    <cellStyle name="Porcentaje" xfId="1602"/>
    <cellStyle name="Porcentaje 2" xfId="1603"/>
    <cellStyle name="Pourcent + - .0" xfId="1604"/>
    <cellStyle name="Pourcent + - .0 2" xfId="1605"/>
    <cellStyle name="Price" xfId="1606"/>
    <cellStyle name="ProgramVariable" xfId="1607"/>
    <cellStyle name="PSChar" xfId="1608"/>
    <cellStyle name="PSDate" xfId="1609"/>
    <cellStyle name="PSDec" xfId="1610"/>
    <cellStyle name="PSHeading" xfId="1611"/>
    <cellStyle name="PSInt" xfId="1612"/>
    <cellStyle name="PSSpacer" xfId="1613"/>
    <cellStyle name="Punto" xfId="1614"/>
    <cellStyle name="Punto 2" xfId="1615"/>
    <cellStyle name="Punto0" xfId="1616"/>
    <cellStyle name="Punto0 2" xfId="1617"/>
    <cellStyle name="Purple" xfId="1618"/>
    <cellStyle name="Ratios" xfId="1619"/>
    <cellStyle name="Ratios 2" xfId="1620"/>
    <cellStyle name="RED_DEBITS" xfId="1621"/>
    <cellStyle name="RedStrip" xfId="1622"/>
    <cellStyle name="reference" xfId="1623"/>
    <cellStyle name="Report" xfId="1624"/>
    <cellStyle name="ReportTitlePrompt" xfId="1625"/>
    <cellStyle name="ReportTitleValue" xfId="1626"/>
    <cellStyle name="Reset range style to defaults" xfId="1627"/>
    <cellStyle name="Retrieved Data" xfId="1628"/>
    <cellStyle name="Retrieved Data Bold" xfId="1629"/>
    <cellStyle name="Retrieved Data Bold Wing" xfId="1630"/>
    <cellStyle name="Retrieved Data Bold_Jaws" xfId="1631"/>
    <cellStyle name="Retrieved Data_Jaws" xfId="1632"/>
    <cellStyle name="Retrieved_Data" xfId="1633"/>
    <cellStyle name="RetrievedExceptions" xfId="1634"/>
    <cellStyle name="RetrievedWrapped" xfId="1635"/>
    <cellStyle name="Reuters Cells" xfId="1636"/>
    <cellStyle name="ri" xfId="1637"/>
    <cellStyle name="ri 2" xfId="1638"/>
    <cellStyle name="Row Heading" xfId="1639"/>
    <cellStyle name="RowAcctAbovePrompt" xfId="1640"/>
    <cellStyle name="RowAcctSOBAbovePrompt" xfId="1641"/>
    <cellStyle name="RowAcctSOBValue" xfId="1642"/>
    <cellStyle name="RowAcctValue" xfId="1643"/>
    <cellStyle name="RowAttrAbovePrompt" xfId="1644"/>
    <cellStyle name="RowAttrValue" xfId="1645"/>
    <cellStyle name="RowColSetAbovePrompt" xfId="1646"/>
    <cellStyle name="RowColSetLeftPrompt" xfId="1647"/>
    <cellStyle name="RowColSetValue" xfId="1648"/>
    <cellStyle name="RowLeftPrompt" xfId="1649"/>
    <cellStyle name="Royal" xfId="1650"/>
    <cellStyle name="RptBack" xfId="1651"/>
    <cellStyle name="RptBack 2" xfId="1652"/>
    <cellStyle name="Rubrique" xfId="1653"/>
    <cellStyle name="SampleUsingFormatMask" xfId="1654"/>
    <cellStyle name="SampleWithNoFormatMask" xfId="1655"/>
    <cellStyle name="SAPBEXaggData" xfId="1656"/>
    <cellStyle name="SAPBEXaggDataEmph" xfId="1657"/>
    <cellStyle name="SAPBEXaggItem" xfId="1658"/>
    <cellStyle name="SAPBEXaggItemX" xfId="1659"/>
    <cellStyle name="SAPBEXchaText" xfId="1660"/>
    <cellStyle name="SAPBEXexcBad" xfId="1661"/>
    <cellStyle name="SAPBEXexcBad7" xfId="1662"/>
    <cellStyle name="SAPBEXexcBad8" xfId="1663"/>
    <cellStyle name="SAPBEXexcBad9" xfId="1664"/>
    <cellStyle name="SAPBEXexcCritical" xfId="1665"/>
    <cellStyle name="SAPBEXexcCritical4" xfId="1666"/>
    <cellStyle name="SAPBEXexcCritical5" xfId="1667"/>
    <cellStyle name="SAPBEXexcCritical6" xfId="1668"/>
    <cellStyle name="SAPBEXexcGood" xfId="1669"/>
    <cellStyle name="SAPBEXexcGood1" xfId="1670"/>
    <cellStyle name="SAPBEXexcGood2" xfId="1671"/>
    <cellStyle name="SAPBEXexcGood3" xfId="1672"/>
    <cellStyle name="SAPBEXexcVeryBad" xfId="1673"/>
    <cellStyle name="SAPBEXexcVeryBad 2" xfId="1674"/>
    <cellStyle name="SAPBEXfilterDrill" xfId="1675"/>
    <cellStyle name="SAPBEXfilterItem" xfId="1676"/>
    <cellStyle name="SAPBEXfilterText" xfId="1677"/>
    <cellStyle name="SAPBEXformats" xfId="1678"/>
    <cellStyle name="SAPBEXheaderData" xfId="1679"/>
    <cellStyle name="SAPBEXheaderData 2" xfId="1680"/>
    <cellStyle name="SAPBEXheaderItem" xfId="1681"/>
    <cellStyle name="SAPBEXheaderText" xfId="1682"/>
    <cellStyle name="SAPBEXHLevel0" xfId="1683"/>
    <cellStyle name="SAPBEXHLevel0 2" xfId="1684"/>
    <cellStyle name="SAPBEXHLevel0X" xfId="1685"/>
    <cellStyle name="SAPBEXHLevel0X 2" xfId="1686"/>
    <cellStyle name="SAPBEXHLevel1" xfId="1687"/>
    <cellStyle name="SAPBEXHLevel1 2" xfId="1688"/>
    <cellStyle name="SAPBEXHLevel1X" xfId="1689"/>
    <cellStyle name="SAPBEXHLevel1X 2" xfId="1690"/>
    <cellStyle name="SAPBEXHLevel2" xfId="1691"/>
    <cellStyle name="SAPBEXHLevel2 2" xfId="1692"/>
    <cellStyle name="SAPBEXHLevel2X" xfId="1693"/>
    <cellStyle name="SAPBEXHLevel2X 2" xfId="1694"/>
    <cellStyle name="SAPBEXHLevel3" xfId="1695"/>
    <cellStyle name="SAPBEXHLevel3 2" xfId="1696"/>
    <cellStyle name="SAPBEXHLevel3X" xfId="1697"/>
    <cellStyle name="SAPBEXHLevel3X 2" xfId="1698"/>
    <cellStyle name="SAPBEXresData" xfId="1699"/>
    <cellStyle name="SAPBEXresDataEmph" xfId="1700"/>
    <cellStyle name="SAPBEXresItem" xfId="1701"/>
    <cellStyle name="SAPBEXresItemX" xfId="1702"/>
    <cellStyle name="SAPBEXstdData" xfId="1703"/>
    <cellStyle name="SAPBEXstdDataEmph" xfId="1704"/>
    <cellStyle name="SAPBEXstdItem" xfId="1705"/>
    <cellStyle name="SAPBEXstdItemX" xfId="1706"/>
    <cellStyle name="SAPBEXsubData" xfId="1707"/>
    <cellStyle name="SAPBEXsubData 2" xfId="1708"/>
    <cellStyle name="SAPBEXsubDataEmph" xfId="1709"/>
    <cellStyle name="SAPBEXsubDataEmph 2" xfId="1710"/>
    <cellStyle name="SAPBEXsubItem" xfId="1711"/>
    <cellStyle name="SAPBEXsubItem 2" xfId="1712"/>
    <cellStyle name="SAPBEXtitle" xfId="1713"/>
    <cellStyle name="SAPBEXundefined" xfId="1714"/>
    <cellStyle name="Scenario" xfId="1715"/>
    <cellStyle name="section_title" xfId="1716"/>
    <cellStyle name="sfGroupLabel" xfId="1717"/>
    <cellStyle name="sfInput" xfId="1718"/>
    <cellStyle name="sfInputDate" xfId="1719"/>
    <cellStyle name="sfIntermediate" xfId="1720"/>
    <cellStyle name="sfLabel" xfId="1721"/>
    <cellStyle name="sfOutput" xfId="1722"/>
    <cellStyle name="ShadedCells_Database" xfId="1723"/>
    <cellStyle name="showCheck" xfId="1724"/>
    <cellStyle name="showExposure" xfId="1725"/>
    <cellStyle name="showParameterE" xfId="1726"/>
    <cellStyle name="showParameterS" xfId="1727"/>
    <cellStyle name="showPD" xfId="1728"/>
    <cellStyle name="showPercentage" xfId="1729"/>
    <cellStyle name="showSelection" xfId="1730"/>
    <cellStyle name="SMALL_NUMBERS" xfId="1731"/>
    <cellStyle name="SMALLER_NUMBERS" xfId="1732"/>
    <cellStyle name="Spot" xfId="1733"/>
    <cellStyle name="Standard_~0024823" xfId="1734"/>
    <cellStyle name="Static" xfId="1735"/>
    <cellStyle name="Style 1" xfId="1736"/>
    <cellStyle name="Style 2" xfId="1737"/>
    <cellStyle name="Style 2 2" xfId="1738"/>
    <cellStyle name="Style 3" xfId="1739"/>
    <cellStyle name="Style 3 2" xfId="1740"/>
    <cellStyle name="Style 4" xfId="1741"/>
    <cellStyle name="Style 4 2" xfId="1742"/>
    <cellStyle name="Style 5" xfId="1743"/>
    <cellStyle name="Style 5 2" xfId="1744"/>
    <cellStyle name="Style D green" xfId="1745"/>
    <cellStyle name="Style E" xfId="1746"/>
    <cellStyle name="Style H" xfId="1747"/>
    <cellStyle name="Sub total" xfId="1748"/>
    <cellStyle name="Sub-Head" xfId="1749"/>
    <cellStyle name="SUBTOTAL" xfId="1750"/>
    <cellStyle name="sup2Int" xfId="1751"/>
    <cellStyle name="sup2ParameterE" xfId="1752"/>
    <cellStyle name="sup2Percentage" xfId="1753"/>
    <cellStyle name="sup2PercentageL" xfId="1754"/>
    <cellStyle name="sup2PercentageM" xfId="1755"/>
    <cellStyle name="sup2Selection" xfId="1756"/>
    <cellStyle name="sup2Text" xfId="1757"/>
    <cellStyle name="sup3ParameterE" xfId="1758"/>
    <cellStyle name="sup3Percentage" xfId="1759"/>
    <cellStyle name="supFloat" xfId="1760"/>
    <cellStyle name="supInt" xfId="1761"/>
    <cellStyle name="supPD" xfId="1762"/>
    <cellStyle name="supPercentage" xfId="1763"/>
    <cellStyle name="supPercentageL" xfId="1764"/>
    <cellStyle name="supPercentageM" xfId="1765"/>
    <cellStyle name="supSelection" xfId="1766"/>
    <cellStyle name="supText" xfId="1767"/>
    <cellStyle name="SXDateStyle" xfId="1768"/>
    <cellStyle name="system_title" xfId="1769"/>
    <cellStyle name="Table data" xfId="1770"/>
    <cellStyle name="Table data 2" xfId="1771"/>
    <cellStyle name="Table end" xfId="1772"/>
    <cellStyle name="Table footer" xfId="1773"/>
    <cellStyle name="Table footer 2" xfId="1774"/>
    <cellStyle name="Table head" xfId="1775"/>
    <cellStyle name="Table head 2" xfId="1827"/>
    <cellStyle name="Table Heading" xfId="1776"/>
    <cellStyle name="table text bold" xfId="1777"/>
    <cellStyle name="table text bold green" xfId="1778"/>
    <cellStyle name="table text bold_Book2" xfId="1779"/>
    <cellStyle name="table text light" xfId="1780"/>
    <cellStyle name="Table Title" xfId="1781"/>
    <cellStyle name="Table Units" xfId="1782"/>
    <cellStyle name="Tableau" xfId="1783"/>
    <cellStyle name="TableBody" xfId="1784"/>
    <cellStyle name="TableBody 2" xfId="1828"/>
    <cellStyle name="Titel" xfId="1785"/>
    <cellStyle name="Title 2" xfId="1786"/>
    <cellStyle name="TitleBar" xfId="1787"/>
    <cellStyle name="TitleBar 2" xfId="1788"/>
    <cellStyle name="Titles" xfId="1789"/>
    <cellStyle name="Titles 2" xfId="1829"/>
    <cellStyle name="titre" xfId="1790"/>
    <cellStyle name="titre 2" xfId="1830"/>
    <cellStyle name="TOALS" xfId="1791"/>
    <cellStyle name="TotalLine" xfId="1792"/>
    <cellStyle name="TOTALS" xfId="1793"/>
    <cellStyle name="toto" xfId="1794"/>
    <cellStyle name="TranIDStyle" xfId="1795"/>
    <cellStyle name="Trend headers" xfId="1796"/>
    <cellStyle name="Trend headers 2" xfId="1797"/>
    <cellStyle name="Tusental (0)_Axess data" xfId="1798"/>
    <cellStyle name="under" xfId="1799"/>
    <cellStyle name="Unité" xfId="1800"/>
    <cellStyle name="Univers 10" xfId="1801"/>
    <cellStyle name="Univers 10 2" xfId="1831"/>
    <cellStyle name="Univers 12" xfId="1802"/>
    <cellStyle name="Univers 12 2" xfId="1832"/>
    <cellStyle name="Univers 14" xfId="1803"/>
    <cellStyle name="Univers 14 2" xfId="1833"/>
    <cellStyle name="unlocked" xfId="1804"/>
    <cellStyle name="UploadThisRowValue" xfId="1805"/>
    <cellStyle name="Valuta (0)_Axess data" xfId="1806"/>
    <cellStyle name="Valuta_LINEA GLOBALE" xfId="1807"/>
    <cellStyle name="variation" xfId="1808"/>
    <cellStyle name="Währung [0]_2. Ansatz Kostenarten KGaA" xfId="1809"/>
    <cellStyle name="Währung_~0024823" xfId="1810"/>
    <cellStyle name="white" xfId="1811"/>
    <cellStyle name="Year" xfId="1812"/>
    <cellStyle name="Yellow" xfId="1813"/>
    <cellStyle name="Обычный_31.03.08__" xfId="1814"/>
    <cellStyle name="Финансовый_monthend" xfId="1815"/>
    <cellStyle name="一般_~6715905" xfId="1816"/>
    <cellStyle name="千位分隔_0302" xfId="1817"/>
    <cellStyle name="千分位_Customer Group PnL_MAY07" xfId="1818"/>
    <cellStyle name="常规_0302" xfId="1819"/>
    <cellStyle name="桁区切り [0.00]_municipalies_in_sweden" xfId="1820"/>
    <cellStyle name="桁区切り_municipalies_in_sweden" xfId="1821"/>
    <cellStyle name="標準_Daily P&amp;L collection template_ Prdct basis" xfId="1822"/>
    <cellStyle name="超级链接_GLTCSep05-FS" xfId="1823"/>
    <cellStyle name="通貨 [0.00]_municipalies_in_sweden" xfId="1824"/>
    <cellStyle name="通貨_municipalies_in_sweden" xfId="1825"/>
  </cellStyles>
  <dxfs count="1">
    <dxf>
      <border>
        <vertical style="hair">
          <color auto="1"/>
        </vertical>
      </border>
    </dxf>
  </dxfs>
  <tableStyles count="1" defaultTableStyle="TableStyleMedium2" defaultPivotStyle="PivotStyleLight16">
    <tableStyle name="PivotTable Style 1" table="0" count="1">
      <tableStyleElement type="wholeTable" dxfId="0"/>
    </tableStyle>
  </tableStyles>
  <colors>
    <mruColors>
      <color rgb="FFDB00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Caroline McDonagh - HSBC">
      <a:dk1>
        <a:srgbClr val="000000"/>
      </a:dk1>
      <a:lt1>
        <a:srgbClr val="FFFFFF"/>
      </a:lt1>
      <a:dk2>
        <a:srgbClr val="DB0011"/>
      </a:dk2>
      <a:lt2>
        <a:srgbClr val="626469"/>
      </a:lt2>
      <a:accent1>
        <a:srgbClr val="B3B1B3"/>
      </a:accent1>
      <a:accent2>
        <a:srgbClr val="E6B312"/>
      </a:accent2>
      <a:accent3>
        <a:srgbClr val="E8E012"/>
      </a:accent3>
      <a:accent4>
        <a:srgbClr val="75C2BD"/>
      </a:accent4>
      <a:accent5>
        <a:srgbClr val="7878B0"/>
      </a:accent5>
      <a:accent6>
        <a:srgbClr val="6699C2"/>
      </a:accent6>
      <a:hlink>
        <a:srgbClr val="A3BDAD"/>
      </a:hlink>
      <a:folHlink>
        <a:srgbClr val="A3D96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4.bin"/><Relationship Id="rId7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Relationship Id="rId6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7:C17"/>
  <sheetViews>
    <sheetView zoomScale="120" zoomScaleNormal="120" workbookViewId="0">
      <selection activeCell="C5" sqref="C5"/>
    </sheetView>
  </sheetViews>
  <sheetFormatPr defaultRowHeight="12.75"/>
  <cols>
    <col min="1" max="2" width="9.140625" style="6"/>
    <col min="3" max="3" width="63.7109375" style="6" customWidth="1"/>
    <col min="4" max="16384" width="9.140625" style="6"/>
  </cols>
  <sheetData>
    <row r="7" spans="3:3" ht="18">
      <c r="C7" s="33" t="s">
        <v>86</v>
      </c>
    </row>
    <row r="8" spans="3:3" ht="15.75">
      <c r="C8" s="15"/>
    </row>
    <row r="9" spans="3:3" ht="15">
      <c r="C9" s="32" t="s">
        <v>105</v>
      </c>
    </row>
    <row r="11" spans="3:3" ht="15">
      <c r="C11" s="32" t="s">
        <v>148</v>
      </c>
    </row>
    <row r="15" spans="3:3" ht="135">
      <c r="C15" s="34" t="s">
        <v>155</v>
      </c>
    </row>
    <row r="17" spans="3:3" ht="15">
      <c r="C17" s="35" t="s">
        <v>201</v>
      </c>
    </row>
  </sheetData>
  <customSheetViews>
    <customSheetView guid="{6A6962C3-E482-4427-A8C8-08CAA95BA31A}" scale="120" showPageBreaks="1" fitToPage="1" printArea="1" topLeftCell="C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120" showPageBreaks="1" fitToPage="1" printArea="1" topLeftCell="C1">
      <selection activeCell="F15" sqref="F15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20" fitToPage="1">
      <selection activeCell="B19" sqref="B19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20" showPageBreaks="1" fitToPage="1" printArea="1" topLeftCell="C1">
      <selection activeCell="C15" sqref="C15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4"/>
      <headerFooter>
        <evenFooter>&amp;LRESTRICTED</evenFooter>
        <firstFooter>&amp;LRESTRICTED</firstFooter>
      </headerFooter>
    </customSheetView>
  </customSheetViews>
  <printOptions horizontalCentered="1" verticalCentered="1"/>
  <pageMargins left="0" right="0" top="0.74803149606299213" bottom="0.74803149606299213" header="0.31496062992125984" footer="0.31496062992125984"/>
  <pageSetup paperSize="9" orientation="portrait" r:id="rId5"/>
  <headerFooter>
    <oddFooter>&amp;LPUBLIC</oddFooter>
    <evenFooter>&amp;LPUBLIC</evenFooter>
    <firstFooter>&amp;LPUBLIC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69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68" sqref="A1:N68"/>
    </sheetView>
  </sheetViews>
  <sheetFormatPr defaultRowHeight="12.75"/>
  <cols>
    <col min="1" max="1" width="49.28515625" style="6" customWidth="1"/>
    <col min="2" max="2" width="12.710937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0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1" t="s">
        <v>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83" customFormat="1" ht="12" customHeight="1">
      <c r="A3" s="282"/>
      <c r="B3" s="487" t="s">
        <v>149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</row>
    <row r="4" spans="1:14" s="283" customFormat="1" ht="12" customHeight="1">
      <c r="A4" s="486"/>
      <c r="B4" s="284" t="s">
        <v>12</v>
      </c>
      <c r="C4" s="488"/>
      <c r="D4" s="284"/>
      <c r="E4" s="488"/>
      <c r="F4" s="284" t="s">
        <v>17</v>
      </c>
      <c r="G4" s="490"/>
      <c r="H4" s="284"/>
      <c r="I4" s="490"/>
      <c r="J4" s="284"/>
      <c r="K4" s="490"/>
      <c r="L4" s="284"/>
      <c r="M4" s="285"/>
      <c r="N4" s="284"/>
    </row>
    <row r="5" spans="1:14" s="283" customFormat="1" ht="12" customHeight="1">
      <c r="A5" s="486"/>
      <c r="B5" s="286" t="s">
        <v>13</v>
      </c>
      <c r="C5" s="488"/>
      <c r="D5" s="286"/>
      <c r="E5" s="489"/>
      <c r="F5" s="286" t="s">
        <v>13</v>
      </c>
      <c r="G5" s="490"/>
      <c r="H5" s="286" t="s">
        <v>17</v>
      </c>
      <c r="I5" s="490"/>
      <c r="J5" s="286"/>
      <c r="K5" s="490"/>
      <c r="L5" s="286" t="s">
        <v>21</v>
      </c>
      <c r="M5" s="285"/>
      <c r="N5" s="286"/>
    </row>
    <row r="6" spans="1:14" s="283" customFormat="1" ht="12" customHeight="1">
      <c r="A6" s="282"/>
      <c r="B6" s="286" t="s">
        <v>14</v>
      </c>
      <c r="C6" s="287"/>
      <c r="D6" s="286" t="s">
        <v>16</v>
      </c>
      <c r="E6" s="288"/>
      <c r="F6" s="286" t="s">
        <v>18</v>
      </c>
      <c r="G6" s="289"/>
      <c r="H6" s="286" t="s">
        <v>64</v>
      </c>
      <c r="I6" s="289"/>
      <c r="J6" s="286"/>
      <c r="K6" s="289"/>
      <c r="L6" s="286" t="s">
        <v>22</v>
      </c>
      <c r="M6" s="285"/>
      <c r="N6" s="286"/>
    </row>
    <row r="7" spans="1:14" s="283" customFormat="1" ht="12" customHeight="1">
      <c r="A7" s="282"/>
      <c r="B7" s="286" t="s">
        <v>15</v>
      </c>
      <c r="C7" s="287"/>
      <c r="D7" s="286" t="s">
        <v>13</v>
      </c>
      <c r="E7" s="288"/>
      <c r="F7" s="286" t="s">
        <v>19</v>
      </c>
      <c r="G7" s="289"/>
      <c r="H7" s="286" t="s">
        <v>13</v>
      </c>
      <c r="I7" s="289"/>
      <c r="J7" s="286" t="s">
        <v>20</v>
      </c>
      <c r="K7" s="289"/>
      <c r="L7" s="286" t="s">
        <v>23</v>
      </c>
      <c r="M7" s="285"/>
      <c r="N7" s="286" t="s">
        <v>24</v>
      </c>
    </row>
    <row r="8" spans="1:14" s="283" customFormat="1" ht="12" customHeight="1">
      <c r="A8" s="282"/>
      <c r="B8" s="286" t="s">
        <v>1</v>
      </c>
      <c r="C8" s="291"/>
      <c r="D8" s="286" t="s">
        <v>1</v>
      </c>
      <c r="E8" s="286"/>
      <c r="F8" s="286" t="s">
        <v>1</v>
      </c>
      <c r="G8" s="291"/>
      <c r="H8" s="286" t="s">
        <v>1</v>
      </c>
      <c r="I8" s="291"/>
      <c r="J8" s="286" t="s">
        <v>1</v>
      </c>
      <c r="K8" s="291"/>
      <c r="L8" s="286" t="s">
        <v>1</v>
      </c>
      <c r="M8" s="285"/>
      <c r="N8" s="286" t="s">
        <v>1</v>
      </c>
    </row>
    <row r="9" spans="1:14" s="283" customFormat="1" ht="6.95" customHeight="1">
      <c r="A9" s="282"/>
      <c r="B9" s="292"/>
      <c r="C9" s="292"/>
      <c r="D9" s="292"/>
      <c r="E9" s="292"/>
      <c r="F9" s="292"/>
      <c r="G9" s="294"/>
      <c r="H9" s="292"/>
      <c r="I9" s="294"/>
      <c r="J9" s="292"/>
      <c r="K9" s="294"/>
      <c r="L9" s="292"/>
      <c r="M9" s="294"/>
      <c r="N9" s="292"/>
    </row>
    <row r="10" spans="1:14" s="283" customFormat="1" ht="12" customHeight="1">
      <c r="A10" s="282" t="s">
        <v>87</v>
      </c>
      <c r="B10" s="62">
        <v>1266</v>
      </c>
      <c r="C10" s="62"/>
      <c r="D10" s="62">
        <v>895</v>
      </c>
      <c r="E10" s="62"/>
      <c r="F10" s="62">
        <v>876</v>
      </c>
      <c r="G10" s="62"/>
      <c r="H10" s="62">
        <v>45</v>
      </c>
      <c r="I10" s="62"/>
      <c r="J10" s="62">
        <v>-5</v>
      </c>
      <c r="K10" s="62"/>
      <c r="L10" s="62">
        <v>25</v>
      </c>
      <c r="M10" s="62"/>
      <c r="N10" s="62">
        <v>3102</v>
      </c>
    </row>
    <row r="11" spans="1:14" s="283" customFormat="1" ht="12" customHeight="1">
      <c r="A11" s="282" t="s">
        <v>88</v>
      </c>
      <c r="B11" s="62">
        <v>735</v>
      </c>
      <c r="C11" s="62"/>
      <c r="D11" s="62">
        <v>390</v>
      </c>
      <c r="E11" s="62"/>
      <c r="F11" s="62">
        <v>340</v>
      </c>
      <c r="G11" s="62"/>
      <c r="H11" s="62">
        <v>77</v>
      </c>
      <c r="I11" s="62"/>
      <c r="J11" s="62">
        <v>1</v>
      </c>
      <c r="K11" s="62"/>
      <c r="L11" s="62">
        <v>0</v>
      </c>
      <c r="M11" s="62"/>
      <c r="N11" s="62">
        <v>1543</v>
      </c>
    </row>
    <row r="12" spans="1:14" s="283" customFormat="1" ht="12" customHeight="1">
      <c r="A12" s="282" t="s">
        <v>89</v>
      </c>
      <c r="B12" s="62">
        <v>57</v>
      </c>
      <c r="C12" s="62"/>
      <c r="D12" s="62">
        <v>82</v>
      </c>
      <c r="E12" s="62"/>
      <c r="F12" s="62">
        <v>515</v>
      </c>
      <c r="G12" s="62"/>
      <c r="H12" s="62">
        <v>37</v>
      </c>
      <c r="I12" s="62"/>
      <c r="J12" s="62">
        <v>-4</v>
      </c>
      <c r="K12" s="62"/>
      <c r="L12" s="62">
        <v>-25</v>
      </c>
      <c r="M12" s="62"/>
      <c r="N12" s="62">
        <v>662</v>
      </c>
    </row>
    <row r="13" spans="1:14" s="283" customFormat="1" ht="12" customHeight="1">
      <c r="A13" s="283" t="s">
        <v>90</v>
      </c>
      <c r="B13" s="63">
        <v>145</v>
      </c>
      <c r="C13" s="295"/>
      <c r="D13" s="63">
        <v>27</v>
      </c>
      <c r="E13" s="295"/>
      <c r="F13" s="63">
        <v>53</v>
      </c>
      <c r="G13" s="295"/>
      <c r="H13" s="63">
        <v>5</v>
      </c>
      <c r="I13" s="295"/>
      <c r="J13" s="63">
        <v>539</v>
      </c>
      <c r="K13" s="295"/>
      <c r="L13" s="63">
        <v>-299</v>
      </c>
      <c r="M13" s="295"/>
      <c r="N13" s="63">
        <v>470</v>
      </c>
    </row>
    <row r="14" spans="1:14" s="283" customFormat="1" ht="6.95" customHeight="1">
      <c r="A14" s="28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s="283" customFormat="1" ht="24" customHeight="1">
      <c r="A15" s="298" t="s">
        <v>91</v>
      </c>
      <c r="B15" s="62">
        <v>2203</v>
      </c>
      <c r="C15" s="62"/>
      <c r="D15" s="62">
        <v>1394</v>
      </c>
      <c r="E15" s="62"/>
      <c r="F15" s="62">
        <v>1784</v>
      </c>
      <c r="G15" s="62"/>
      <c r="H15" s="62">
        <v>164</v>
      </c>
      <c r="I15" s="62"/>
      <c r="J15" s="62">
        <v>531</v>
      </c>
      <c r="K15" s="62"/>
      <c r="L15" s="62">
        <v>-299</v>
      </c>
      <c r="M15" s="62"/>
      <c r="N15" s="62">
        <v>5777</v>
      </c>
    </row>
    <row r="16" spans="1:14" s="283" customFormat="1" ht="6.95" customHeight="1">
      <c r="A16" s="29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s="283" customFormat="1" ht="12" customHeight="1">
      <c r="A17" s="282" t="s">
        <v>92</v>
      </c>
      <c r="B17" s="300">
        <v>-76</v>
      </c>
      <c r="C17" s="301"/>
      <c r="D17" s="300">
        <v>-65</v>
      </c>
      <c r="E17" s="301"/>
      <c r="F17" s="300">
        <v>-30</v>
      </c>
      <c r="G17" s="301"/>
      <c r="H17" s="300">
        <v>0</v>
      </c>
      <c r="I17" s="301"/>
      <c r="J17" s="300">
        <v>0</v>
      </c>
      <c r="K17" s="301"/>
      <c r="L17" s="300">
        <v>0</v>
      </c>
      <c r="M17" s="301"/>
      <c r="N17" s="300">
        <v>-171</v>
      </c>
    </row>
    <row r="18" spans="1:14" s="283" customFormat="1" ht="6.95" customHeight="1">
      <c r="A18" s="298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s="283" customFormat="1" ht="12" customHeight="1">
      <c r="A19" s="315" t="s">
        <v>96</v>
      </c>
      <c r="B19" s="62">
        <v>2127</v>
      </c>
      <c r="C19" s="62"/>
      <c r="D19" s="62">
        <v>1329</v>
      </c>
      <c r="E19" s="62"/>
      <c r="F19" s="62">
        <v>1754</v>
      </c>
      <c r="G19" s="62"/>
      <c r="H19" s="62">
        <v>164</v>
      </c>
      <c r="I19" s="62"/>
      <c r="J19" s="62">
        <v>531</v>
      </c>
      <c r="K19" s="62"/>
      <c r="L19" s="62">
        <v>-299</v>
      </c>
      <c r="M19" s="62"/>
      <c r="N19" s="62">
        <v>5606</v>
      </c>
    </row>
    <row r="20" spans="1:14" s="283" customFormat="1" ht="6.95" customHeight="1">
      <c r="A20" s="28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s="283" customFormat="1" ht="12" customHeight="1">
      <c r="A21" s="282" t="s">
        <v>3</v>
      </c>
      <c r="B21" s="295">
        <v>-1081</v>
      </c>
      <c r="C21" s="295"/>
      <c r="D21" s="295">
        <v>-498</v>
      </c>
      <c r="E21" s="295"/>
      <c r="F21" s="295">
        <v>-711</v>
      </c>
      <c r="G21" s="295"/>
      <c r="H21" s="295">
        <v>-88</v>
      </c>
      <c r="I21" s="295"/>
      <c r="J21" s="295">
        <v>-602</v>
      </c>
      <c r="K21" s="295"/>
      <c r="L21" s="295">
        <v>299</v>
      </c>
      <c r="M21" s="295"/>
      <c r="N21" s="295">
        <v>-2681</v>
      </c>
    </row>
    <row r="22" spans="1:14" s="283" customFormat="1" ht="6.95" customHeight="1">
      <c r="A22" s="298"/>
      <c r="B22" s="302"/>
      <c r="C22" s="62"/>
      <c r="D22" s="302"/>
      <c r="E22" s="62"/>
      <c r="F22" s="302"/>
      <c r="G22" s="62"/>
      <c r="H22" s="302"/>
      <c r="I22" s="62"/>
      <c r="J22" s="302"/>
      <c r="K22" s="62"/>
      <c r="L22" s="302"/>
      <c r="M22" s="62"/>
      <c r="N22" s="302"/>
    </row>
    <row r="23" spans="1:14" s="283" customFormat="1" ht="12" customHeight="1">
      <c r="A23" s="298" t="s">
        <v>38</v>
      </c>
      <c r="B23" s="62">
        <v>1046</v>
      </c>
      <c r="C23" s="62"/>
      <c r="D23" s="62">
        <v>831</v>
      </c>
      <c r="E23" s="62"/>
      <c r="F23" s="62">
        <v>1043</v>
      </c>
      <c r="G23" s="62"/>
      <c r="H23" s="62">
        <v>76</v>
      </c>
      <c r="I23" s="62"/>
      <c r="J23" s="62">
        <v>-71</v>
      </c>
      <c r="K23" s="62"/>
      <c r="L23" s="62">
        <v>0</v>
      </c>
      <c r="M23" s="62"/>
      <c r="N23" s="62">
        <v>2925</v>
      </c>
    </row>
    <row r="24" spans="1:14" s="283" customFormat="1" ht="6.95" customHeight="1">
      <c r="A24" s="299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s="283" customFormat="1" ht="12" customHeight="1">
      <c r="A25" s="282" t="s">
        <v>94</v>
      </c>
      <c r="B25" s="295">
        <v>77</v>
      </c>
      <c r="C25" s="295"/>
      <c r="D25" s="295">
        <v>394</v>
      </c>
      <c r="E25" s="295"/>
      <c r="F25" s="295">
        <v>80</v>
      </c>
      <c r="G25" s="295"/>
      <c r="H25" s="295">
        <v>0</v>
      </c>
      <c r="I25" s="295"/>
      <c r="J25" s="295">
        <v>-1</v>
      </c>
      <c r="K25" s="295"/>
      <c r="L25" s="295">
        <v>0</v>
      </c>
      <c r="M25" s="295"/>
      <c r="N25" s="295">
        <v>550</v>
      </c>
    </row>
    <row r="26" spans="1:14" s="283" customFormat="1" ht="6.95" customHeight="1">
      <c r="A26" s="298"/>
      <c r="B26" s="302"/>
      <c r="C26" s="62"/>
      <c r="D26" s="302"/>
      <c r="E26" s="62"/>
      <c r="F26" s="302"/>
      <c r="G26" s="62"/>
      <c r="H26" s="302"/>
      <c r="I26" s="62"/>
      <c r="J26" s="302"/>
      <c r="K26" s="62"/>
      <c r="L26" s="302"/>
      <c r="M26" s="62"/>
      <c r="N26" s="302"/>
    </row>
    <row r="27" spans="1:14" s="283" customFormat="1" ht="12" customHeight="1" thickBot="1">
      <c r="A27" s="298" t="s">
        <v>95</v>
      </c>
      <c r="B27" s="75">
        <v>1123</v>
      </c>
      <c r="C27" s="295"/>
      <c r="D27" s="75">
        <v>1225</v>
      </c>
      <c r="E27" s="295"/>
      <c r="F27" s="75">
        <v>1123</v>
      </c>
      <c r="G27" s="295"/>
      <c r="H27" s="75">
        <v>76</v>
      </c>
      <c r="I27" s="295"/>
      <c r="J27" s="75">
        <v>-72</v>
      </c>
      <c r="K27" s="295"/>
      <c r="L27" s="75">
        <v>0</v>
      </c>
      <c r="M27" s="295"/>
      <c r="N27" s="75">
        <v>3475</v>
      </c>
    </row>
    <row r="28" spans="1:14" s="283" customFormat="1" ht="12" customHeight="1">
      <c r="A28" s="282"/>
      <c r="B28" s="303"/>
      <c r="C28" s="62"/>
      <c r="D28" s="303"/>
      <c r="E28" s="62"/>
      <c r="F28" s="303"/>
      <c r="G28" s="62"/>
      <c r="H28" s="303"/>
      <c r="I28" s="62"/>
      <c r="J28" s="303"/>
      <c r="K28" s="62"/>
      <c r="L28" s="303"/>
      <c r="M28" s="62"/>
      <c r="N28" s="303"/>
    </row>
    <row r="29" spans="1:14" s="283" customFormat="1" ht="12" customHeight="1">
      <c r="A29" s="313" t="s">
        <v>202</v>
      </c>
      <c r="B29" s="303"/>
      <c r="C29" s="62"/>
      <c r="D29" s="303"/>
      <c r="E29" s="62"/>
      <c r="F29" s="303"/>
      <c r="G29" s="62"/>
      <c r="H29" s="303"/>
      <c r="I29" s="62"/>
      <c r="J29" s="303"/>
      <c r="K29" s="62"/>
      <c r="L29" s="303"/>
      <c r="M29" s="62"/>
      <c r="N29" s="303"/>
    </row>
    <row r="30" spans="1:14" s="283" customFormat="1" ht="6.95" customHeight="1">
      <c r="A30" s="298"/>
      <c r="B30" s="303"/>
      <c r="C30" s="62"/>
      <c r="D30" s="303"/>
      <c r="E30" s="62"/>
      <c r="F30" s="303"/>
      <c r="G30" s="62"/>
      <c r="H30" s="303"/>
      <c r="I30" s="62"/>
      <c r="J30" s="303"/>
      <c r="K30" s="62"/>
      <c r="L30" s="303"/>
      <c r="M30" s="62"/>
      <c r="N30" s="303"/>
    </row>
    <row r="31" spans="1:14" s="283" customFormat="1" ht="12" customHeight="1">
      <c r="A31" s="282" t="s">
        <v>65</v>
      </c>
      <c r="B31" s="303">
        <v>0</v>
      </c>
      <c r="C31" s="62"/>
      <c r="D31" s="303">
        <v>0</v>
      </c>
      <c r="E31" s="62"/>
      <c r="F31" s="303">
        <v>0</v>
      </c>
      <c r="G31" s="62"/>
      <c r="H31" s="303">
        <v>0</v>
      </c>
      <c r="I31" s="62"/>
      <c r="J31" s="303">
        <v>-2</v>
      </c>
      <c r="K31" s="62"/>
      <c r="L31" s="303">
        <v>0</v>
      </c>
      <c r="M31" s="62"/>
      <c r="N31" s="303">
        <v>-2</v>
      </c>
    </row>
    <row r="32" spans="1:14" s="283" customFormat="1" ht="12" customHeight="1">
      <c r="A32" s="282" t="s">
        <v>84</v>
      </c>
      <c r="B32" s="303">
        <v>0</v>
      </c>
      <c r="C32" s="62"/>
      <c r="D32" s="303">
        <v>0</v>
      </c>
      <c r="E32" s="62"/>
      <c r="F32" s="303">
        <v>0</v>
      </c>
      <c r="G32" s="62"/>
      <c r="H32" s="303">
        <v>0</v>
      </c>
      <c r="I32" s="62"/>
      <c r="J32" s="303">
        <v>0</v>
      </c>
      <c r="K32" s="62"/>
      <c r="L32" s="303">
        <v>0</v>
      </c>
      <c r="M32" s="62"/>
      <c r="N32" s="303">
        <v>0</v>
      </c>
    </row>
    <row r="33" spans="1:14" s="307" customFormat="1" ht="12" customHeight="1">
      <c r="A33" s="329" t="s">
        <v>66</v>
      </c>
      <c r="B33" s="301">
        <v>0</v>
      </c>
      <c r="C33" s="295"/>
      <c r="D33" s="301">
        <v>0</v>
      </c>
      <c r="E33" s="295"/>
      <c r="F33" s="301">
        <v>0</v>
      </c>
      <c r="G33" s="295"/>
      <c r="H33" s="301">
        <v>0</v>
      </c>
      <c r="I33" s="295"/>
      <c r="J33" s="301">
        <v>0</v>
      </c>
      <c r="K33" s="295"/>
      <c r="L33" s="301">
        <v>0</v>
      </c>
      <c r="M33" s="295"/>
      <c r="N33" s="301">
        <v>0</v>
      </c>
    </row>
    <row r="34" spans="1:14" s="283" customFormat="1" ht="6.95" customHeight="1">
      <c r="B34" s="301"/>
      <c r="C34" s="303"/>
      <c r="D34" s="301"/>
      <c r="E34" s="303"/>
      <c r="F34" s="301"/>
      <c r="G34" s="303"/>
      <c r="H34" s="301"/>
      <c r="I34" s="303"/>
      <c r="J34" s="301"/>
      <c r="K34" s="303"/>
      <c r="L34" s="301"/>
      <c r="M34" s="62"/>
      <c r="N34" s="301"/>
    </row>
    <row r="35" spans="1:14" s="283" customFormat="1" ht="12" customHeight="1">
      <c r="B35" s="303"/>
      <c r="C35" s="62"/>
      <c r="D35" s="303"/>
      <c r="E35" s="62"/>
      <c r="F35" s="303"/>
      <c r="G35" s="62"/>
      <c r="H35" s="303"/>
      <c r="I35" s="62"/>
      <c r="J35" s="303"/>
      <c r="K35" s="62"/>
      <c r="L35" s="303"/>
      <c r="M35" s="62"/>
      <c r="N35" s="303"/>
    </row>
    <row r="36" spans="1:14" s="283" customFormat="1" ht="12" customHeight="1">
      <c r="A36" s="313" t="s">
        <v>69</v>
      </c>
      <c r="B36" s="303"/>
      <c r="C36" s="62"/>
      <c r="D36" s="303"/>
      <c r="E36" s="62"/>
      <c r="F36" s="303"/>
      <c r="G36" s="62"/>
      <c r="H36" s="303"/>
      <c r="I36" s="62"/>
      <c r="J36" s="303"/>
      <c r="K36" s="62"/>
      <c r="L36" s="303"/>
      <c r="M36" s="62"/>
      <c r="N36" s="303"/>
    </row>
    <row r="37" spans="1:14" s="283" customFormat="1" ht="6.95" customHeight="1">
      <c r="A37" s="298"/>
      <c r="B37" s="303"/>
      <c r="C37" s="62"/>
      <c r="D37" s="303"/>
      <c r="E37" s="62"/>
      <c r="F37" s="303"/>
      <c r="G37" s="62"/>
      <c r="H37" s="303"/>
      <c r="I37" s="62"/>
      <c r="J37" s="303"/>
      <c r="K37" s="62"/>
      <c r="L37" s="303"/>
      <c r="M37" s="62"/>
      <c r="N37" s="303"/>
    </row>
    <row r="38" spans="1:14" s="283" customFormat="1" ht="12" customHeight="1">
      <c r="A38" s="298" t="s">
        <v>10</v>
      </c>
      <c r="B38" s="303"/>
      <c r="C38" s="62"/>
      <c r="D38" s="303"/>
      <c r="E38" s="62"/>
      <c r="F38" s="303"/>
      <c r="G38" s="62"/>
      <c r="H38" s="303"/>
      <c r="I38" s="62"/>
      <c r="J38" s="303"/>
      <c r="K38" s="62"/>
      <c r="L38" s="303"/>
      <c r="M38" s="62"/>
      <c r="N38" s="303"/>
    </row>
    <row r="39" spans="1:14" s="283" customFormat="1" ht="12" customHeight="1">
      <c r="A39" s="282" t="s">
        <v>122</v>
      </c>
      <c r="B39" s="303">
        <v>0</v>
      </c>
      <c r="C39" s="303"/>
      <c r="D39" s="303">
        <v>0</v>
      </c>
      <c r="E39" s="303"/>
      <c r="F39" s="303">
        <v>-6</v>
      </c>
      <c r="G39" s="303"/>
      <c r="H39" s="303">
        <v>0</v>
      </c>
      <c r="I39" s="303"/>
      <c r="J39" s="303">
        <v>0</v>
      </c>
      <c r="K39" s="303"/>
      <c r="L39" s="303">
        <v>0</v>
      </c>
      <c r="M39" s="303"/>
      <c r="N39" s="303">
        <v>-6</v>
      </c>
    </row>
    <row r="40" spans="1:14" s="283" customFormat="1" ht="12" customHeight="1">
      <c r="A40" s="282" t="s">
        <v>123</v>
      </c>
      <c r="B40" s="303">
        <v>0</v>
      </c>
      <c r="C40" s="303"/>
      <c r="D40" s="303">
        <v>0</v>
      </c>
      <c r="E40" s="303"/>
      <c r="F40" s="303">
        <v>0</v>
      </c>
      <c r="G40" s="303"/>
      <c r="H40" s="303">
        <v>0</v>
      </c>
      <c r="I40" s="303"/>
      <c r="J40" s="303">
        <v>0</v>
      </c>
      <c r="K40" s="303"/>
      <c r="L40" s="303">
        <v>0</v>
      </c>
      <c r="M40" s="303"/>
      <c r="N40" s="303">
        <v>0</v>
      </c>
    </row>
    <row r="41" spans="1:14" s="283" customFormat="1" ht="12">
      <c r="A41" s="282" t="s">
        <v>203</v>
      </c>
      <c r="B41" s="303">
        <v>0</v>
      </c>
      <c r="C41" s="303"/>
      <c r="D41" s="303">
        <v>0</v>
      </c>
      <c r="E41" s="303"/>
      <c r="F41" s="303">
        <v>0</v>
      </c>
      <c r="G41" s="303"/>
      <c r="H41" s="303">
        <v>0</v>
      </c>
      <c r="I41" s="303"/>
      <c r="J41" s="303">
        <v>-271</v>
      </c>
      <c r="K41" s="303"/>
      <c r="L41" s="303">
        <v>0</v>
      </c>
      <c r="M41" s="303"/>
      <c r="N41" s="303">
        <v>-271</v>
      </c>
    </row>
    <row r="42" spans="1:14" s="283" customFormat="1" ht="12" customHeight="1">
      <c r="A42" s="282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1:14" s="283" customFormat="1" ht="12" customHeight="1">
      <c r="A43" s="282"/>
      <c r="B43" s="295"/>
      <c r="C43" s="295"/>
      <c r="D43" s="295"/>
      <c r="E43" s="295"/>
      <c r="F43" s="296"/>
      <c r="G43" s="295"/>
      <c r="H43" s="296"/>
      <c r="I43" s="295"/>
      <c r="J43" s="296"/>
      <c r="K43" s="295"/>
      <c r="L43" s="296"/>
      <c r="M43" s="295"/>
      <c r="N43" s="296"/>
    </row>
    <row r="44" spans="1:14" s="283" customFormat="1" ht="6.95" customHeight="1">
      <c r="B44" s="305"/>
      <c r="C44" s="303"/>
      <c r="D44" s="305"/>
      <c r="E44" s="303"/>
      <c r="F44" s="303"/>
      <c r="G44" s="303"/>
      <c r="H44" s="303"/>
      <c r="I44" s="303"/>
      <c r="J44" s="303"/>
      <c r="K44" s="303"/>
      <c r="L44" s="303"/>
      <c r="M44" s="62"/>
      <c r="N44" s="303"/>
    </row>
    <row r="45" spans="1:14" s="283" customFormat="1" ht="12" customHeight="1" thickBot="1">
      <c r="B45" s="306">
        <v>0</v>
      </c>
      <c r="C45" s="62"/>
      <c r="D45" s="306">
        <v>0</v>
      </c>
      <c r="E45" s="62"/>
      <c r="F45" s="306">
        <v>-6</v>
      </c>
      <c r="G45" s="62"/>
      <c r="H45" s="306">
        <v>0</v>
      </c>
      <c r="I45" s="62"/>
      <c r="J45" s="306">
        <v>-271</v>
      </c>
      <c r="K45" s="62"/>
      <c r="L45" s="306">
        <v>0</v>
      </c>
      <c r="M45" s="62"/>
      <c r="N45" s="306">
        <v>-277</v>
      </c>
    </row>
    <row r="46" spans="1:14" s="283" customFormat="1" ht="6.95" customHeight="1">
      <c r="B46" s="303"/>
      <c r="C46" s="62"/>
      <c r="D46" s="303"/>
      <c r="E46" s="62"/>
      <c r="F46" s="303"/>
      <c r="G46" s="62"/>
      <c r="H46" s="303"/>
      <c r="I46" s="62"/>
      <c r="J46" s="303"/>
      <c r="K46" s="62"/>
      <c r="L46" s="303"/>
      <c r="M46" s="62"/>
      <c r="N46" s="303"/>
    </row>
    <row r="47" spans="1:14" s="283" customFormat="1" ht="12">
      <c r="A47" s="298" t="s">
        <v>11</v>
      </c>
      <c r="B47" s="303"/>
      <c r="C47" s="62"/>
      <c r="D47" s="303"/>
      <c r="E47" s="62"/>
      <c r="F47" s="303"/>
      <c r="G47" s="62"/>
      <c r="H47" s="303"/>
      <c r="I47" s="62"/>
      <c r="J47" s="303"/>
      <c r="K47" s="62"/>
      <c r="L47" s="303"/>
      <c r="M47" s="62"/>
      <c r="N47" s="303"/>
    </row>
    <row r="48" spans="1:14" s="283" customFormat="1" ht="12">
      <c r="A48" s="282" t="s">
        <v>131</v>
      </c>
      <c r="B48" s="303">
        <v>0</v>
      </c>
      <c r="C48" s="303"/>
      <c r="D48" s="303">
        <v>-1</v>
      </c>
      <c r="E48" s="303"/>
      <c r="F48" s="303">
        <v>-1</v>
      </c>
      <c r="G48" s="303"/>
      <c r="H48" s="303">
        <v>0</v>
      </c>
      <c r="I48" s="303"/>
      <c r="J48" s="303">
        <v>-2</v>
      </c>
      <c r="K48" s="303"/>
      <c r="L48" s="303">
        <v>0</v>
      </c>
      <c r="M48" s="303"/>
      <c r="N48" s="303">
        <v>-4</v>
      </c>
    </row>
    <row r="49" spans="1:16" s="307" customFormat="1" ht="12"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</row>
    <row r="50" spans="1:16" s="307" customFormat="1" ht="12"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</row>
    <row r="51" spans="1:16" s="283" customFormat="1" ht="12">
      <c r="A51" s="282"/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</row>
    <row r="52" spans="1:16" s="283" customFormat="1" ht="12">
      <c r="B52" s="303"/>
      <c r="C52" s="303"/>
      <c r="D52" s="303"/>
      <c r="E52" s="303"/>
      <c r="F52" s="316"/>
      <c r="G52" s="303"/>
      <c r="H52" s="316"/>
      <c r="I52" s="303"/>
      <c r="J52" s="316"/>
      <c r="K52" s="303"/>
      <c r="L52" s="316"/>
      <c r="M52" s="303"/>
      <c r="N52" s="303"/>
    </row>
    <row r="53" spans="1:16" s="283" customFormat="1" ht="6.95" customHeight="1">
      <c r="B53" s="305"/>
      <c r="C53" s="303"/>
      <c r="D53" s="305"/>
      <c r="E53" s="303"/>
      <c r="F53" s="301"/>
      <c r="G53" s="303"/>
      <c r="H53" s="303"/>
      <c r="I53" s="303"/>
      <c r="J53" s="303"/>
      <c r="K53" s="303"/>
      <c r="L53" s="303"/>
      <c r="M53" s="62"/>
      <c r="N53" s="305"/>
    </row>
    <row r="54" spans="1:16" s="307" customFormat="1" thickBot="1">
      <c r="B54" s="306"/>
      <c r="C54" s="295"/>
      <c r="D54" s="306">
        <v>-1</v>
      </c>
      <c r="E54" s="295"/>
      <c r="F54" s="306">
        <v>-1</v>
      </c>
      <c r="G54" s="295"/>
      <c r="H54" s="306">
        <v>0</v>
      </c>
      <c r="I54" s="295"/>
      <c r="J54" s="306">
        <v>-2</v>
      </c>
      <c r="K54" s="295"/>
      <c r="L54" s="306">
        <v>0</v>
      </c>
      <c r="M54" s="295"/>
      <c r="N54" s="306">
        <v>-4</v>
      </c>
    </row>
    <row r="55" spans="1:16" s="283" customFormat="1" ht="12" customHeight="1">
      <c r="A55" s="317"/>
      <c r="B55" s="310"/>
      <c r="C55" s="310"/>
      <c r="D55" s="318"/>
      <c r="E55" s="310"/>
      <c r="F55" s="310"/>
      <c r="G55" s="310"/>
      <c r="H55" s="318"/>
      <c r="I55" s="310"/>
      <c r="J55" s="310"/>
      <c r="K55" s="310"/>
      <c r="L55" s="310"/>
      <c r="M55" s="310"/>
      <c r="N55" s="310"/>
    </row>
    <row r="56" spans="1:16" s="283" customFormat="1" ht="12" customHeight="1">
      <c r="A56" s="317"/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</row>
    <row r="57" spans="1:16" s="283" customFormat="1" ht="12">
      <c r="A57" s="313" t="s">
        <v>61</v>
      </c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</row>
    <row r="58" spans="1:16" s="283" customFormat="1" ht="12" customHeight="1">
      <c r="A58" s="282"/>
      <c r="B58" s="491" t="s">
        <v>150</v>
      </c>
      <c r="C58" s="491"/>
      <c r="D58" s="491"/>
      <c r="E58" s="491"/>
      <c r="F58" s="491"/>
      <c r="G58" s="491"/>
      <c r="H58" s="491"/>
      <c r="I58" s="491"/>
      <c r="J58" s="491"/>
      <c r="K58" s="491"/>
      <c r="L58" s="491"/>
      <c r="M58" s="491"/>
      <c r="N58" s="491"/>
    </row>
    <row r="59" spans="1:16" s="283" customFormat="1" ht="12" customHeight="1">
      <c r="A59" s="486"/>
      <c r="B59" s="284" t="s">
        <v>12</v>
      </c>
      <c r="C59" s="488"/>
      <c r="D59" s="284"/>
      <c r="E59" s="488"/>
      <c r="F59" s="284" t="s">
        <v>17</v>
      </c>
      <c r="G59" s="490"/>
      <c r="H59" s="284"/>
      <c r="I59" s="490"/>
      <c r="J59" s="284"/>
      <c r="K59" s="490"/>
      <c r="L59" s="284"/>
      <c r="M59" s="285"/>
      <c r="N59" s="284"/>
      <c r="O59" s="105"/>
      <c r="P59" s="105"/>
    </row>
    <row r="60" spans="1:16" s="283" customFormat="1" ht="12" customHeight="1">
      <c r="A60" s="486"/>
      <c r="B60" s="286" t="s">
        <v>13</v>
      </c>
      <c r="C60" s="488"/>
      <c r="D60" s="286"/>
      <c r="E60" s="489"/>
      <c r="F60" s="286" t="s">
        <v>13</v>
      </c>
      <c r="G60" s="490"/>
      <c r="H60" s="286" t="s">
        <v>17</v>
      </c>
      <c r="I60" s="490"/>
      <c r="J60" s="286"/>
      <c r="K60" s="490"/>
      <c r="L60" s="286" t="s">
        <v>21</v>
      </c>
      <c r="M60" s="285"/>
      <c r="N60" s="286"/>
      <c r="O60" s="109"/>
      <c r="P60" s="109"/>
    </row>
    <row r="61" spans="1:16" s="283" customFormat="1" ht="12" customHeight="1">
      <c r="A61" s="282"/>
      <c r="B61" s="286" t="s">
        <v>14</v>
      </c>
      <c r="C61" s="287"/>
      <c r="D61" s="286" t="s">
        <v>16</v>
      </c>
      <c r="E61" s="288"/>
      <c r="F61" s="286" t="s">
        <v>18</v>
      </c>
      <c r="G61" s="289"/>
      <c r="H61" s="286" t="s">
        <v>64</v>
      </c>
      <c r="I61" s="289"/>
      <c r="J61" s="286"/>
      <c r="K61" s="289"/>
      <c r="L61" s="286" t="s">
        <v>22</v>
      </c>
      <c r="M61" s="285"/>
      <c r="N61" s="286"/>
      <c r="O61" s="109"/>
      <c r="P61" s="109"/>
    </row>
    <row r="62" spans="1:16" s="283" customFormat="1" ht="12" customHeight="1">
      <c r="A62" s="282"/>
      <c r="B62" s="286" t="s">
        <v>15</v>
      </c>
      <c r="C62" s="287"/>
      <c r="D62" s="286" t="s">
        <v>13</v>
      </c>
      <c r="E62" s="288"/>
      <c r="F62" s="286" t="s">
        <v>19</v>
      </c>
      <c r="G62" s="289"/>
      <c r="H62" s="286" t="s">
        <v>13</v>
      </c>
      <c r="I62" s="289"/>
      <c r="J62" s="286" t="s">
        <v>20</v>
      </c>
      <c r="K62" s="289"/>
      <c r="L62" s="286" t="s">
        <v>23</v>
      </c>
      <c r="M62" s="285"/>
      <c r="N62" s="286" t="s">
        <v>24</v>
      </c>
      <c r="O62" s="109"/>
      <c r="P62" s="109"/>
    </row>
    <row r="63" spans="1:16" s="283" customFormat="1" ht="12" customHeight="1">
      <c r="A63" s="282"/>
      <c r="B63" s="286" t="s">
        <v>1</v>
      </c>
      <c r="C63" s="291"/>
      <c r="D63" s="286" t="s">
        <v>1</v>
      </c>
      <c r="E63" s="286"/>
      <c r="F63" s="286" t="s">
        <v>1</v>
      </c>
      <c r="G63" s="291"/>
      <c r="H63" s="286" t="s">
        <v>1</v>
      </c>
      <c r="I63" s="291"/>
      <c r="J63" s="286" t="s">
        <v>1</v>
      </c>
      <c r="K63" s="291"/>
      <c r="L63" s="286" t="s">
        <v>1</v>
      </c>
      <c r="M63" s="285"/>
      <c r="N63" s="286" t="s">
        <v>1</v>
      </c>
      <c r="O63" s="109"/>
      <c r="P63" s="109"/>
    </row>
    <row r="64" spans="1:16" s="283" customFormat="1" ht="6.95" customHeight="1">
      <c r="A64" s="282"/>
      <c r="B64" s="133"/>
      <c r="C64" s="311"/>
      <c r="D64" s="133"/>
      <c r="E64" s="133"/>
      <c r="F64" s="133"/>
      <c r="G64" s="311"/>
      <c r="H64" s="133"/>
      <c r="I64" s="311"/>
      <c r="J64" s="133"/>
      <c r="K64" s="311"/>
      <c r="L64" s="133"/>
      <c r="M64" s="312"/>
      <c r="N64" s="133"/>
      <c r="O64" s="109"/>
      <c r="P64" s="109"/>
    </row>
    <row r="65" spans="1:15" s="283" customFormat="1" ht="12">
      <c r="A65" s="283" t="s">
        <v>62</v>
      </c>
      <c r="B65" s="62">
        <v>114472</v>
      </c>
      <c r="C65" s="62"/>
      <c r="D65" s="62">
        <v>134453</v>
      </c>
      <c r="E65" s="62"/>
      <c r="F65" s="62">
        <v>99063</v>
      </c>
      <c r="G65" s="62"/>
      <c r="H65" s="62">
        <v>12858</v>
      </c>
      <c r="I65" s="62"/>
      <c r="J65" s="62">
        <v>1820</v>
      </c>
      <c r="K65" s="62"/>
      <c r="L65" s="62">
        <v>0</v>
      </c>
      <c r="M65" s="62"/>
      <c r="N65" s="62">
        <v>362666</v>
      </c>
      <c r="O65" s="319"/>
    </row>
    <row r="66" spans="1:15" s="283" customFormat="1" ht="12">
      <c r="A66" s="283" t="s">
        <v>98</v>
      </c>
      <c r="B66" s="62">
        <v>287126</v>
      </c>
      <c r="C66" s="62"/>
      <c r="D66" s="62">
        <v>149869</v>
      </c>
      <c r="E66" s="62"/>
      <c r="F66" s="62">
        <v>107696</v>
      </c>
      <c r="G66" s="62"/>
      <c r="H66" s="62">
        <v>29683</v>
      </c>
      <c r="I66" s="62"/>
      <c r="J66" s="62">
        <v>460</v>
      </c>
      <c r="K66" s="62"/>
      <c r="L66" s="62">
        <v>0</v>
      </c>
      <c r="M66" s="62"/>
      <c r="N66" s="62">
        <v>574834</v>
      </c>
      <c r="O66" s="319"/>
    </row>
    <row r="67" spans="1:15" s="309" customFormat="1" ht="12"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320"/>
    </row>
    <row r="68" spans="1:15" s="283" customFormat="1" ht="12">
      <c r="A68" s="101" t="s">
        <v>63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1:15" s="283" customFormat="1" ht="12">
      <c r="A69" s="143"/>
    </row>
  </sheetData>
  <customSheetViews>
    <customSheetView guid="{6A6962C3-E482-4427-A8C8-08CAA95BA31A}" showPageBreaks="1" view="pageBreakPreview">
      <pane xSplit="1" ySplit="2" topLeftCell="B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9" activePane="bottomRight" state="frozen"/>
      <selection pane="bottomRight" activeCell="P44" sqref="P44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P15" sqref="P15:P16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7" topLeftCell="B8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0">
      <pane xSplit="1" ySplit="8" topLeftCell="B15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>
      <pane xSplit="1" ySplit="8" topLeftCell="B9" activePane="bottomRight" state="frozen"/>
      <selection pane="bottomRight" activeCell="A16" sqref="A1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59:A60"/>
    <mergeCell ref="A4:A5"/>
    <mergeCell ref="B3:N3"/>
    <mergeCell ref="C4:C5"/>
    <mergeCell ref="E4:E5"/>
    <mergeCell ref="G4:G5"/>
    <mergeCell ref="I4:I5"/>
    <mergeCell ref="K4:K5"/>
    <mergeCell ref="B58:N58"/>
    <mergeCell ref="C59:C60"/>
    <mergeCell ref="E59:E60"/>
    <mergeCell ref="G59:G60"/>
    <mergeCell ref="I59:I60"/>
    <mergeCell ref="K59:K6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Width="0" fitToHeight="0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145"/>
  <sheetViews>
    <sheetView zoomScaleNormal="100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71" sqref="A1:N71"/>
    </sheetView>
  </sheetViews>
  <sheetFormatPr defaultRowHeight="12.75"/>
  <cols>
    <col min="1" max="1" width="49.28515625" style="6" customWidth="1"/>
    <col min="2" max="2" width="11.570312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0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1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83" customFormat="1" ht="12" customHeight="1">
      <c r="A3" s="282"/>
      <c r="B3" s="487" t="s">
        <v>149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</row>
    <row r="4" spans="1:14" s="283" customFormat="1" ht="12" customHeight="1">
      <c r="A4" s="486"/>
      <c r="B4" s="284" t="s">
        <v>12</v>
      </c>
      <c r="C4" s="488"/>
      <c r="D4" s="284"/>
      <c r="E4" s="488"/>
      <c r="F4" s="284" t="s">
        <v>17</v>
      </c>
      <c r="G4" s="490"/>
      <c r="H4" s="284"/>
      <c r="I4" s="490"/>
      <c r="J4" s="284"/>
      <c r="K4" s="490"/>
      <c r="L4" s="284"/>
      <c r="M4" s="285"/>
      <c r="N4" s="284"/>
    </row>
    <row r="5" spans="1:14" s="283" customFormat="1" ht="12" customHeight="1">
      <c r="A5" s="486"/>
      <c r="B5" s="286" t="s">
        <v>13</v>
      </c>
      <c r="C5" s="488"/>
      <c r="D5" s="286"/>
      <c r="E5" s="489"/>
      <c r="F5" s="286" t="s">
        <v>13</v>
      </c>
      <c r="G5" s="490"/>
      <c r="H5" s="286" t="s">
        <v>17</v>
      </c>
      <c r="I5" s="490"/>
      <c r="J5" s="286"/>
      <c r="K5" s="490"/>
      <c r="L5" s="286" t="s">
        <v>21</v>
      </c>
      <c r="M5" s="285"/>
      <c r="N5" s="286"/>
    </row>
    <row r="6" spans="1:14" s="283" customFormat="1" ht="12" customHeight="1">
      <c r="A6" s="282"/>
      <c r="B6" s="286" t="s">
        <v>14</v>
      </c>
      <c r="C6" s="287"/>
      <c r="D6" s="286" t="s">
        <v>16</v>
      </c>
      <c r="E6" s="288"/>
      <c r="F6" s="286" t="s">
        <v>18</v>
      </c>
      <c r="G6" s="289"/>
      <c r="H6" s="286" t="s">
        <v>64</v>
      </c>
      <c r="I6" s="289"/>
      <c r="J6" s="286"/>
      <c r="K6" s="289"/>
      <c r="L6" s="286" t="s">
        <v>22</v>
      </c>
      <c r="M6" s="285"/>
      <c r="N6" s="286"/>
    </row>
    <row r="7" spans="1:14" s="283" customFormat="1" ht="12" customHeight="1">
      <c r="A7" s="282"/>
      <c r="B7" s="286" t="s">
        <v>15</v>
      </c>
      <c r="C7" s="287"/>
      <c r="D7" s="286" t="s">
        <v>13</v>
      </c>
      <c r="E7" s="288"/>
      <c r="F7" s="286" t="s">
        <v>19</v>
      </c>
      <c r="G7" s="289"/>
      <c r="H7" s="286" t="s">
        <v>13</v>
      </c>
      <c r="I7" s="289"/>
      <c r="J7" s="286" t="s">
        <v>20</v>
      </c>
      <c r="K7" s="289"/>
      <c r="L7" s="286" t="s">
        <v>23</v>
      </c>
      <c r="M7" s="285"/>
      <c r="N7" s="286" t="s">
        <v>24</v>
      </c>
    </row>
    <row r="8" spans="1:14" s="283" customFormat="1" ht="12" customHeight="1">
      <c r="A8" s="282"/>
      <c r="B8" s="286" t="s">
        <v>1</v>
      </c>
      <c r="C8" s="291"/>
      <c r="D8" s="286" t="s">
        <v>1</v>
      </c>
      <c r="E8" s="286"/>
      <c r="F8" s="286" t="s">
        <v>1</v>
      </c>
      <c r="G8" s="291"/>
      <c r="H8" s="286" t="s">
        <v>1</v>
      </c>
      <c r="I8" s="291"/>
      <c r="J8" s="286" t="s">
        <v>1</v>
      </c>
      <c r="K8" s="291"/>
      <c r="L8" s="286" t="s">
        <v>1</v>
      </c>
      <c r="M8" s="285"/>
      <c r="N8" s="286" t="s">
        <v>1</v>
      </c>
    </row>
    <row r="9" spans="1:14" s="283" customFormat="1" ht="6.95" customHeight="1">
      <c r="A9" s="282"/>
      <c r="B9" s="292"/>
      <c r="C9" s="292"/>
      <c r="D9" s="292"/>
      <c r="E9" s="292"/>
      <c r="F9" s="292"/>
      <c r="G9" s="294"/>
      <c r="H9" s="292"/>
      <c r="I9" s="294"/>
      <c r="J9" s="292"/>
      <c r="K9" s="294"/>
      <c r="L9" s="292"/>
      <c r="M9" s="294"/>
      <c r="N9" s="292"/>
    </row>
    <row r="10" spans="1:14" s="283" customFormat="1" ht="12" customHeight="1">
      <c r="A10" s="282" t="s">
        <v>87</v>
      </c>
      <c r="B10" s="62">
        <v>155</v>
      </c>
      <c r="C10" s="62"/>
      <c r="D10" s="62">
        <v>129</v>
      </c>
      <c r="E10" s="62"/>
      <c r="F10" s="62">
        <v>115</v>
      </c>
      <c r="G10" s="62"/>
      <c r="H10" s="62">
        <v>0</v>
      </c>
      <c r="I10" s="62"/>
      <c r="J10" s="62">
        <v>0</v>
      </c>
      <c r="K10" s="62"/>
      <c r="L10" s="62">
        <v>6</v>
      </c>
      <c r="M10" s="62"/>
      <c r="N10" s="62">
        <v>405</v>
      </c>
    </row>
    <row r="11" spans="1:14" s="283" customFormat="1" ht="12" customHeight="1">
      <c r="A11" s="282" t="s">
        <v>88</v>
      </c>
      <c r="B11" s="62">
        <v>37</v>
      </c>
      <c r="C11" s="62"/>
      <c r="D11" s="62">
        <v>70</v>
      </c>
      <c r="E11" s="62"/>
      <c r="F11" s="62">
        <v>57</v>
      </c>
      <c r="G11" s="62"/>
      <c r="H11" s="62">
        <v>0</v>
      </c>
      <c r="I11" s="62"/>
      <c r="J11" s="62">
        <v>-1</v>
      </c>
      <c r="K11" s="62"/>
      <c r="L11" s="62">
        <v>0</v>
      </c>
      <c r="M11" s="62"/>
      <c r="N11" s="62">
        <v>163</v>
      </c>
    </row>
    <row r="12" spans="1:14" s="283" customFormat="1" ht="12" customHeight="1">
      <c r="A12" s="282" t="s">
        <v>89</v>
      </c>
      <c r="B12" s="62">
        <v>17</v>
      </c>
      <c r="C12" s="62"/>
      <c r="D12" s="62">
        <v>17</v>
      </c>
      <c r="E12" s="62"/>
      <c r="F12" s="62">
        <v>40</v>
      </c>
      <c r="G12" s="62"/>
      <c r="H12" s="62">
        <v>0</v>
      </c>
      <c r="I12" s="62"/>
      <c r="J12" s="62">
        <v>2</v>
      </c>
      <c r="K12" s="62"/>
      <c r="L12" s="62">
        <v>-6</v>
      </c>
      <c r="M12" s="62"/>
      <c r="N12" s="62">
        <v>70</v>
      </c>
    </row>
    <row r="13" spans="1:14" s="283" customFormat="1" ht="12" customHeight="1">
      <c r="A13" s="282" t="s">
        <v>90</v>
      </c>
      <c r="B13" s="296">
        <v>5</v>
      </c>
      <c r="C13" s="295"/>
      <c r="D13" s="296">
        <v>4</v>
      </c>
      <c r="E13" s="295"/>
      <c r="F13" s="296">
        <v>42</v>
      </c>
      <c r="G13" s="295"/>
      <c r="H13" s="296">
        <v>-1</v>
      </c>
      <c r="I13" s="295"/>
      <c r="J13" s="296">
        <v>22</v>
      </c>
      <c r="K13" s="295"/>
      <c r="L13" s="296">
        <v>-26</v>
      </c>
      <c r="M13" s="295"/>
      <c r="N13" s="296">
        <v>46</v>
      </c>
    </row>
    <row r="14" spans="1:14" s="283" customFormat="1" ht="6.95" customHeight="1">
      <c r="A14" s="297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s="283" customFormat="1" ht="24" customHeight="1">
      <c r="A15" s="298" t="s">
        <v>91</v>
      </c>
      <c r="B15" s="62">
        <v>214</v>
      </c>
      <c r="C15" s="62"/>
      <c r="D15" s="62">
        <v>220</v>
      </c>
      <c r="E15" s="62"/>
      <c r="F15" s="62">
        <v>254</v>
      </c>
      <c r="G15" s="62"/>
      <c r="H15" s="62">
        <v>-1</v>
      </c>
      <c r="I15" s="62"/>
      <c r="J15" s="62">
        <v>23</v>
      </c>
      <c r="K15" s="62"/>
      <c r="L15" s="62">
        <v>-26</v>
      </c>
      <c r="M15" s="62"/>
      <c r="N15" s="62">
        <v>684</v>
      </c>
    </row>
    <row r="16" spans="1:14" s="283" customFormat="1" ht="6.95" customHeight="1">
      <c r="A16" s="29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s="283" customFormat="1" ht="12" customHeight="1">
      <c r="A17" s="282" t="s">
        <v>92</v>
      </c>
      <c r="B17" s="300">
        <v>-9</v>
      </c>
      <c r="C17" s="301"/>
      <c r="D17" s="300">
        <v>-22</v>
      </c>
      <c r="E17" s="301"/>
      <c r="F17" s="300">
        <v>11</v>
      </c>
      <c r="G17" s="301"/>
      <c r="H17" s="300">
        <v>0</v>
      </c>
      <c r="I17" s="301"/>
      <c r="J17" s="300">
        <v>0</v>
      </c>
      <c r="K17" s="301"/>
      <c r="L17" s="300">
        <v>0</v>
      </c>
      <c r="M17" s="301"/>
      <c r="N17" s="300">
        <v>-20</v>
      </c>
    </row>
    <row r="18" spans="1:14" s="283" customFormat="1" ht="6.95" customHeight="1">
      <c r="A18" s="298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s="283" customFormat="1" ht="12" customHeight="1">
      <c r="A19" s="315" t="s">
        <v>96</v>
      </c>
      <c r="B19" s="62">
        <v>205</v>
      </c>
      <c r="C19" s="62"/>
      <c r="D19" s="62">
        <v>198</v>
      </c>
      <c r="E19" s="62"/>
      <c r="F19" s="62">
        <v>265</v>
      </c>
      <c r="G19" s="62"/>
      <c r="H19" s="62">
        <v>-1</v>
      </c>
      <c r="I19" s="62"/>
      <c r="J19" s="62">
        <v>23</v>
      </c>
      <c r="K19" s="62"/>
      <c r="L19" s="62">
        <v>-26</v>
      </c>
      <c r="M19" s="62"/>
      <c r="N19" s="62">
        <v>664</v>
      </c>
    </row>
    <row r="20" spans="1:14" s="283" customFormat="1" ht="6.95" customHeight="1">
      <c r="A20" s="28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s="283" customFormat="1" ht="12" customHeight="1">
      <c r="A21" s="282" t="s">
        <v>3</v>
      </c>
      <c r="B21" s="63">
        <v>-144</v>
      </c>
      <c r="C21" s="295"/>
      <c r="D21" s="63">
        <v>-88</v>
      </c>
      <c r="E21" s="295"/>
      <c r="F21" s="63">
        <v>-65</v>
      </c>
      <c r="G21" s="295"/>
      <c r="H21" s="63">
        <v>1</v>
      </c>
      <c r="I21" s="295"/>
      <c r="J21" s="63">
        <v>-34</v>
      </c>
      <c r="K21" s="295"/>
      <c r="L21" s="63">
        <v>26</v>
      </c>
      <c r="M21" s="295"/>
      <c r="N21" s="63">
        <v>-304</v>
      </c>
    </row>
    <row r="22" spans="1:14" s="283" customFormat="1" ht="6.95" customHeight="1">
      <c r="A22" s="298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14" s="283" customFormat="1" ht="12" customHeight="1">
      <c r="A23" s="298" t="s">
        <v>38</v>
      </c>
      <c r="B23" s="62">
        <v>61</v>
      </c>
      <c r="C23" s="62"/>
      <c r="D23" s="62">
        <v>110</v>
      </c>
      <c r="E23" s="62"/>
      <c r="F23" s="62">
        <v>200</v>
      </c>
      <c r="G23" s="62"/>
      <c r="H23" s="62">
        <v>0</v>
      </c>
      <c r="I23" s="62"/>
      <c r="J23" s="62">
        <v>-11</v>
      </c>
      <c r="K23" s="62"/>
      <c r="L23" s="62">
        <v>0</v>
      </c>
      <c r="M23" s="62"/>
      <c r="N23" s="62">
        <v>360</v>
      </c>
    </row>
    <row r="24" spans="1:14" s="283" customFormat="1" ht="6.95" customHeight="1">
      <c r="A24" s="299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s="283" customFormat="1" ht="12" customHeight="1">
      <c r="A25" s="282" t="s">
        <v>94</v>
      </c>
      <c r="B25" s="63">
        <v>30</v>
      </c>
      <c r="C25" s="295"/>
      <c r="D25" s="63">
        <v>40</v>
      </c>
      <c r="E25" s="295"/>
      <c r="F25" s="63">
        <v>46</v>
      </c>
      <c r="G25" s="295"/>
      <c r="H25" s="63">
        <v>4</v>
      </c>
      <c r="I25" s="295"/>
      <c r="J25" s="63">
        <v>7</v>
      </c>
      <c r="K25" s="295"/>
      <c r="L25" s="63">
        <v>0</v>
      </c>
      <c r="M25" s="295"/>
      <c r="N25" s="63">
        <v>127</v>
      </c>
    </row>
    <row r="26" spans="1:14" s="283" customFormat="1" ht="6.95" customHeight="1">
      <c r="A26" s="298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s="283" customFormat="1" ht="12" customHeight="1" thickBot="1">
      <c r="A27" s="298" t="s">
        <v>95</v>
      </c>
      <c r="B27" s="75">
        <v>91</v>
      </c>
      <c r="C27" s="295"/>
      <c r="D27" s="75">
        <v>150</v>
      </c>
      <c r="E27" s="295"/>
      <c r="F27" s="75">
        <v>246</v>
      </c>
      <c r="G27" s="295"/>
      <c r="H27" s="75">
        <v>4</v>
      </c>
      <c r="I27" s="295"/>
      <c r="J27" s="75">
        <v>-4</v>
      </c>
      <c r="K27" s="295"/>
      <c r="L27" s="75">
        <v>0</v>
      </c>
      <c r="M27" s="295"/>
      <c r="N27" s="75">
        <v>487</v>
      </c>
    </row>
    <row r="28" spans="1:14" s="283" customFormat="1" ht="12" customHeight="1">
      <c r="A28" s="282"/>
      <c r="B28" s="303"/>
      <c r="C28" s="62"/>
      <c r="D28" s="303"/>
      <c r="E28" s="62"/>
      <c r="F28" s="303"/>
      <c r="G28" s="62"/>
      <c r="H28" s="303"/>
      <c r="I28" s="62"/>
      <c r="J28" s="303"/>
      <c r="K28" s="62"/>
      <c r="L28" s="303"/>
      <c r="M28" s="62"/>
      <c r="N28" s="303"/>
    </row>
    <row r="29" spans="1:14" s="283" customFormat="1" ht="12" customHeight="1">
      <c r="A29" s="313" t="s">
        <v>202</v>
      </c>
      <c r="B29" s="303"/>
      <c r="C29" s="62"/>
      <c r="D29" s="303"/>
      <c r="E29" s="62"/>
      <c r="F29" s="303"/>
      <c r="G29" s="62"/>
      <c r="H29" s="303"/>
      <c r="I29" s="62"/>
      <c r="J29" s="303"/>
      <c r="K29" s="62"/>
      <c r="L29" s="303"/>
      <c r="M29" s="62"/>
      <c r="N29" s="303"/>
    </row>
    <row r="30" spans="1:14" s="283" customFormat="1" ht="6.95" customHeight="1">
      <c r="A30" s="298"/>
      <c r="B30" s="303"/>
      <c r="C30" s="62"/>
      <c r="D30" s="303"/>
      <c r="E30" s="62"/>
      <c r="F30" s="303"/>
      <c r="G30" s="62"/>
      <c r="H30" s="303"/>
      <c r="I30" s="62"/>
      <c r="J30" s="303"/>
      <c r="K30" s="62"/>
      <c r="L30" s="303"/>
      <c r="M30" s="62"/>
      <c r="N30" s="303"/>
    </row>
    <row r="31" spans="1:14" s="283" customFormat="1" ht="12" customHeight="1">
      <c r="A31" s="282" t="s">
        <v>65</v>
      </c>
      <c r="B31" s="303">
        <v>0</v>
      </c>
      <c r="C31" s="62"/>
      <c r="D31" s="303">
        <v>0</v>
      </c>
      <c r="E31" s="62"/>
      <c r="F31" s="303">
        <v>0</v>
      </c>
      <c r="G31" s="62"/>
      <c r="H31" s="303">
        <v>0</v>
      </c>
      <c r="I31" s="62"/>
      <c r="J31" s="303">
        <v>1</v>
      </c>
      <c r="K31" s="62"/>
      <c r="L31" s="303">
        <v>0</v>
      </c>
      <c r="M31" s="62"/>
      <c r="N31" s="303">
        <v>1</v>
      </c>
    </row>
    <row r="32" spans="1:14" s="283" customFormat="1" ht="12" customHeight="1">
      <c r="A32" s="282" t="s">
        <v>84</v>
      </c>
      <c r="B32" s="303">
        <v>0</v>
      </c>
      <c r="C32" s="62"/>
      <c r="D32" s="303">
        <v>0</v>
      </c>
      <c r="E32" s="62"/>
      <c r="F32" s="303">
        <v>0</v>
      </c>
      <c r="G32" s="62"/>
      <c r="H32" s="303">
        <v>0</v>
      </c>
      <c r="I32" s="62"/>
      <c r="J32" s="303">
        <v>0</v>
      </c>
      <c r="K32" s="62"/>
      <c r="L32" s="303">
        <v>0</v>
      </c>
      <c r="M32" s="62"/>
      <c r="N32" s="303">
        <v>0</v>
      </c>
    </row>
    <row r="33" spans="1:14" s="307" customFormat="1" ht="12" customHeight="1">
      <c r="A33" s="329" t="s">
        <v>66</v>
      </c>
      <c r="B33" s="301">
        <v>0</v>
      </c>
      <c r="C33" s="295"/>
      <c r="D33" s="301">
        <v>0</v>
      </c>
      <c r="E33" s="295"/>
      <c r="F33" s="301">
        <v>0</v>
      </c>
      <c r="G33" s="295"/>
      <c r="H33" s="301">
        <v>0</v>
      </c>
      <c r="I33" s="295"/>
      <c r="J33" s="301">
        <v>0</v>
      </c>
      <c r="K33" s="295"/>
      <c r="L33" s="301">
        <v>0</v>
      </c>
      <c r="M33" s="295"/>
      <c r="N33" s="301">
        <v>0</v>
      </c>
    </row>
    <row r="34" spans="1:14" s="283" customFormat="1" ht="6.95" customHeight="1"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62"/>
      <c r="N34" s="303"/>
    </row>
    <row r="35" spans="1:14" s="283" customFormat="1" ht="12" customHeight="1">
      <c r="B35" s="303"/>
      <c r="C35" s="62"/>
      <c r="D35" s="303"/>
      <c r="E35" s="62"/>
      <c r="F35" s="303"/>
      <c r="G35" s="62"/>
      <c r="H35" s="303"/>
      <c r="I35" s="62"/>
      <c r="J35" s="303"/>
      <c r="K35" s="62"/>
      <c r="L35" s="303"/>
      <c r="M35" s="62"/>
      <c r="N35" s="303"/>
    </row>
    <row r="36" spans="1:14" s="283" customFormat="1" ht="12" customHeight="1">
      <c r="A36" s="313" t="s">
        <v>69</v>
      </c>
      <c r="B36" s="303"/>
      <c r="C36" s="62"/>
      <c r="D36" s="303"/>
      <c r="E36" s="62"/>
      <c r="F36" s="303"/>
      <c r="G36" s="62"/>
      <c r="H36" s="303"/>
      <c r="I36" s="62"/>
      <c r="J36" s="303"/>
      <c r="K36" s="62"/>
      <c r="L36" s="303"/>
      <c r="M36" s="62"/>
      <c r="N36" s="303"/>
    </row>
    <row r="37" spans="1:14" s="283" customFormat="1" ht="6.95" customHeight="1">
      <c r="A37" s="298"/>
      <c r="B37" s="303"/>
      <c r="C37" s="62"/>
      <c r="D37" s="303"/>
      <c r="E37" s="62"/>
      <c r="F37" s="303"/>
      <c r="G37" s="62"/>
      <c r="H37" s="303"/>
      <c r="I37" s="62"/>
      <c r="J37" s="303"/>
      <c r="K37" s="62"/>
      <c r="L37" s="303"/>
      <c r="M37" s="62"/>
      <c r="N37" s="303"/>
    </row>
    <row r="38" spans="1:14" s="283" customFormat="1" ht="12" customHeight="1">
      <c r="A38" s="298" t="s">
        <v>10</v>
      </c>
      <c r="B38" s="303"/>
      <c r="C38" s="62"/>
      <c r="D38" s="303"/>
      <c r="E38" s="62"/>
      <c r="F38" s="303"/>
      <c r="G38" s="62"/>
      <c r="H38" s="303"/>
      <c r="I38" s="62"/>
      <c r="J38" s="303"/>
      <c r="K38" s="62"/>
      <c r="L38" s="303"/>
      <c r="M38" s="62"/>
      <c r="N38" s="303"/>
    </row>
    <row r="39" spans="1:14" s="283" customFormat="1" ht="12" customHeight="1">
      <c r="A39" s="282" t="s">
        <v>122</v>
      </c>
      <c r="B39" s="303">
        <v>0</v>
      </c>
      <c r="C39" s="303"/>
      <c r="D39" s="303">
        <v>0</v>
      </c>
      <c r="E39" s="303"/>
      <c r="F39" s="303">
        <v>-1</v>
      </c>
      <c r="G39" s="303"/>
      <c r="H39" s="303">
        <v>0</v>
      </c>
      <c r="I39" s="303"/>
      <c r="J39" s="303">
        <v>0</v>
      </c>
      <c r="K39" s="303"/>
      <c r="L39" s="303">
        <v>0</v>
      </c>
      <c r="M39" s="303"/>
      <c r="N39" s="303">
        <v>-1</v>
      </c>
    </row>
    <row r="40" spans="1:14" s="283" customFormat="1" ht="12" customHeight="1">
      <c r="A40" s="282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</row>
    <row r="41" spans="1:14" s="283" customFormat="1" ht="12" customHeight="1">
      <c r="A41" s="282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</row>
    <row r="42" spans="1:14" s="283" customFormat="1" ht="12.75" customHeight="1">
      <c r="A42" s="282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1:14" s="283" customFormat="1" ht="12" customHeight="1">
      <c r="A43" s="282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</row>
    <row r="44" spans="1:14" s="283" customFormat="1" ht="12" customHeight="1">
      <c r="A44" s="282"/>
      <c r="B44" s="295"/>
      <c r="C44" s="295"/>
      <c r="D44" s="295"/>
      <c r="E44" s="295"/>
      <c r="F44" s="296"/>
      <c r="G44" s="295"/>
      <c r="H44" s="296"/>
      <c r="I44" s="295"/>
      <c r="J44" s="296"/>
      <c r="K44" s="295"/>
      <c r="L44" s="296"/>
      <c r="M44" s="295"/>
      <c r="N44" s="296"/>
    </row>
    <row r="45" spans="1:14" s="283" customFormat="1" ht="6.95" customHeight="1">
      <c r="B45" s="305"/>
      <c r="C45" s="303"/>
      <c r="D45" s="305"/>
      <c r="E45" s="303"/>
      <c r="F45" s="303"/>
      <c r="G45" s="303"/>
      <c r="H45" s="303"/>
      <c r="I45" s="303"/>
      <c r="J45" s="303"/>
      <c r="K45" s="303"/>
      <c r="L45" s="303"/>
      <c r="M45" s="62"/>
      <c r="N45" s="303"/>
    </row>
    <row r="46" spans="1:14" s="283" customFormat="1" ht="12" customHeight="1" thickBot="1">
      <c r="B46" s="306">
        <v>0</v>
      </c>
      <c r="C46" s="62"/>
      <c r="D46" s="306">
        <v>0</v>
      </c>
      <c r="E46" s="62"/>
      <c r="F46" s="306">
        <v>-1</v>
      </c>
      <c r="G46" s="62"/>
      <c r="H46" s="306">
        <v>0</v>
      </c>
      <c r="I46" s="62"/>
      <c r="J46" s="306">
        <v>0</v>
      </c>
      <c r="K46" s="62"/>
      <c r="L46" s="306">
        <v>0</v>
      </c>
      <c r="M46" s="62"/>
      <c r="N46" s="306">
        <v>-1</v>
      </c>
    </row>
    <row r="47" spans="1:14" s="283" customFormat="1" ht="6.95" customHeight="1">
      <c r="B47" s="303"/>
      <c r="C47" s="62"/>
      <c r="D47" s="303"/>
      <c r="E47" s="62"/>
      <c r="F47" s="303"/>
      <c r="G47" s="62"/>
      <c r="H47" s="303"/>
      <c r="I47" s="62"/>
      <c r="J47" s="303"/>
      <c r="K47" s="62"/>
      <c r="L47" s="303"/>
      <c r="M47" s="62"/>
      <c r="N47" s="303"/>
    </row>
    <row r="48" spans="1:14" s="283" customFormat="1" ht="12">
      <c r="A48" s="298" t="s">
        <v>11</v>
      </c>
      <c r="B48" s="303"/>
      <c r="C48" s="62"/>
      <c r="D48" s="303"/>
      <c r="E48" s="62"/>
      <c r="F48" s="303"/>
      <c r="G48" s="62"/>
      <c r="H48" s="303"/>
      <c r="I48" s="62"/>
      <c r="J48" s="303"/>
      <c r="K48" s="62"/>
      <c r="L48" s="303"/>
      <c r="M48" s="62"/>
      <c r="N48" s="303"/>
    </row>
    <row r="49" spans="1:14" s="283" customFormat="1" ht="12">
      <c r="A49" s="282"/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</row>
    <row r="50" spans="1:14" s="307" customFormat="1" ht="12"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</row>
    <row r="51" spans="1:14" s="307" customFormat="1" ht="12"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</row>
    <row r="52" spans="1:14" s="283" customFormat="1" ht="12">
      <c r="A52" s="282"/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</row>
    <row r="53" spans="1:14" s="283" customFormat="1" ht="12">
      <c r="B53" s="303"/>
      <c r="C53" s="303"/>
      <c r="D53" s="303"/>
      <c r="E53" s="303"/>
      <c r="F53" s="316"/>
      <c r="G53" s="303"/>
      <c r="H53" s="316"/>
      <c r="I53" s="303"/>
      <c r="J53" s="316"/>
      <c r="K53" s="303"/>
      <c r="L53" s="316"/>
      <c r="M53" s="303"/>
      <c r="N53" s="303"/>
    </row>
    <row r="54" spans="1:14" s="283" customFormat="1" ht="6.95" customHeight="1">
      <c r="B54" s="305"/>
      <c r="C54" s="303"/>
      <c r="D54" s="305"/>
      <c r="E54" s="303"/>
      <c r="F54" s="301"/>
      <c r="G54" s="303"/>
      <c r="H54" s="303"/>
      <c r="I54" s="303"/>
      <c r="J54" s="303"/>
      <c r="K54" s="303"/>
      <c r="L54" s="303"/>
      <c r="M54" s="62"/>
      <c r="N54" s="305"/>
    </row>
    <row r="55" spans="1:14" s="307" customFormat="1" thickBot="1">
      <c r="B55" s="306">
        <v>0</v>
      </c>
      <c r="C55" s="295"/>
      <c r="D55" s="306">
        <v>0</v>
      </c>
      <c r="E55" s="295"/>
      <c r="F55" s="306">
        <v>0</v>
      </c>
      <c r="G55" s="295"/>
      <c r="H55" s="306">
        <v>0</v>
      </c>
      <c r="I55" s="295"/>
      <c r="J55" s="306">
        <v>0</v>
      </c>
      <c r="K55" s="295"/>
      <c r="L55" s="306">
        <v>0</v>
      </c>
      <c r="M55" s="295"/>
      <c r="N55" s="306">
        <v>0</v>
      </c>
    </row>
    <row r="56" spans="1:14" s="283" customFormat="1" ht="12">
      <c r="A56" s="321"/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</row>
    <row r="57" spans="1:14" s="283" customFormat="1" ht="12">
      <c r="A57" s="321"/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</row>
    <row r="58" spans="1:14" s="283" customFormat="1" ht="12" customHeight="1">
      <c r="A58" s="313" t="s">
        <v>61</v>
      </c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</row>
    <row r="59" spans="1:14" s="283" customFormat="1" ht="6.95" customHeight="1">
      <c r="A59" s="304"/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</row>
    <row r="60" spans="1:14" s="283" customFormat="1" ht="12" customHeight="1">
      <c r="A60" s="282"/>
      <c r="B60" s="491" t="s">
        <v>150</v>
      </c>
      <c r="C60" s="491"/>
      <c r="D60" s="491"/>
      <c r="E60" s="491"/>
      <c r="F60" s="491"/>
      <c r="G60" s="491"/>
      <c r="H60" s="491"/>
      <c r="I60" s="491"/>
      <c r="J60" s="491"/>
      <c r="K60" s="491"/>
      <c r="L60" s="491"/>
      <c r="M60" s="491"/>
      <c r="N60" s="491"/>
    </row>
    <row r="61" spans="1:14" s="283" customFormat="1" ht="12" customHeight="1">
      <c r="A61" s="486"/>
      <c r="B61" s="284" t="s">
        <v>12</v>
      </c>
      <c r="C61" s="488"/>
      <c r="D61" s="284"/>
      <c r="E61" s="488"/>
      <c r="F61" s="284" t="s">
        <v>17</v>
      </c>
      <c r="G61" s="490"/>
      <c r="H61" s="284"/>
      <c r="I61" s="490"/>
      <c r="J61" s="284"/>
      <c r="K61" s="490"/>
      <c r="L61" s="284"/>
      <c r="M61" s="285"/>
      <c r="N61" s="284"/>
    </row>
    <row r="62" spans="1:14" s="283" customFormat="1" ht="12" customHeight="1">
      <c r="A62" s="486"/>
      <c r="B62" s="286" t="s">
        <v>13</v>
      </c>
      <c r="C62" s="488"/>
      <c r="D62" s="286"/>
      <c r="E62" s="489"/>
      <c r="F62" s="286" t="s">
        <v>13</v>
      </c>
      <c r="G62" s="490"/>
      <c r="H62" s="286" t="s">
        <v>17</v>
      </c>
      <c r="I62" s="490"/>
      <c r="J62" s="286"/>
      <c r="K62" s="490"/>
      <c r="L62" s="286" t="s">
        <v>21</v>
      </c>
      <c r="M62" s="285"/>
      <c r="N62" s="286"/>
    </row>
    <row r="63" spans="1:14" s="283" customFormat="1" ht="12" customHeight="1">
      <c r="A63" s="282"/>
      <c r="B63" s="286" t="s">
        <v>14</v>
      </c>
      <c r="C63" s="287"/>
      <c r="D63" s="286" t="s">
        <v>16</v>
      </c>
      <c r="E63" s="288"/>
      <c r="F63" s="286" t="s">
        <v>18</v>
      </c>
      <c r="G63" s="289"/>
      <c r="H63" s="286" t="s">
        <v>64</v>
      </c>
      <c r="I63" s="289"/>
      <c r="J63" s="286"/>
      <c r="K63" s="289"/>
      <c r="L63" s="286" t="s">
        <v>22</v>
      </c>
      <c r="M63" s="285"/>
      <c r="N63" s="286"/>
    </row>
    <row r="64" spans="1:14" s="283" customFormat="1" ht="12" customHeight="1">
      <c r="A64" s="282"/>
      <c r="B64" s="286" t="s">
        <v>15</v>
      </c>
      <c r="C64" s="287"/>
      <c r="D64" s="286" t="s">
        <v>13</v>
      </c>
      <c r="E64" s="288"/>
      <c r="F64" s="286" t="s">
        <v>19</v>
      </c>
      <c r="G64" s="289"/>
      <c r="H64" s="286" t="s">
        <v>13</v>
      </c>
      <c r="I64" s="289"/>
      <c r="J64" s="286" t="s">
        <v>20</v>
      </c>
      <c r="K64" s="289"/>
      <c r="L64" s="286" t="s">
        <v>23</v>
      </c>
      <c r="M64" s="285"/>
      <c r="N64" s="286" t="s">
        <v>24</v>
      </c>
    </row>
    <row r="65" spans="1:14" s="283" customFormat="1" ht="12" customHeight="1">
      <c r="A65" s="282"/>
      <c r="B65" s="286" t="s">
        <v>1</v>
      </c>
      <c r="C65" s="291"/>
      <c r="D65" s="286" t="s">
        <v>1</v>
      </c>
      <c r="E65" s="286"/>
      <c r="F65" s="286" t="s">
        <v>1</v>
      </c>
      <c r="G65" s="291"/>
      <c r="H65" s="286" t="s">
        <v>1</v>
      </c>
      <c r="I65" s="291"/>
      <c r="J65" s="286" t="s">
        <v>1</v>
      </c>
      <c r="K65" s="291"/>
      <c r="L65" s="286" t="s">
        <v>1</v>
      </c>
      <c r="M65" s="285"/>
      <c r="N65" s="286" t="s">
        <v>1</v>
      </c>
    </row>
    <row r="66" spans="1:14" s="283" customFormat="1" ht="6.95" customHeight="1">
      <c r="A66" s="282"/>
      <c r="B66" s="133"/>
      <c r="C66" s="311"/>
      <c r="D66" s="133"/>
      <c r="E66" s="133"/>
      <c r="F66" s="133"/>
      <c r="G66" s="311"/>
      <c r="H66" s="133"/>
      <c r="I66" s="311"/>
      <c r="J66" s="133"/>
      <c r="K66" s="311"/>
      <c r="L66" s="133"/>
      <c r="M66" s="312"/>
      <c r="N66" s="133"/>
    </row>
    <row r="67" spans="1:14" s="283" customFormat="1" ht="12">
      <c r="A67" s="282" t="s">
        <v>62</v>
      </c>
      <c r="B67" s="62">
        <v>6274</v>
      </c>
      <c r="C67" s="62"/>
      <c r="D67" s="62">
        <v>12864</v>
      </c>
      <c r="E67" s="62"/>
      <c r="F67" s="62">
        <v>9981</v>
      </c>
      <c r="G67" s="62"/>
      <c r="H67" s="62">
        <v>0</v>
      </c>
      <c r="I67" s="62"/>
      <c r="J67" s="62">
        <v>0</v>
      </c>
      <c r="K67" s="62"/>
      <c r="L67" s="62">
        <v>0</v>
      </c>
      <c r="M67" s="62"/>
      <c r="N67" s="62">
        <v>29119</v>
      </c>
    </row>
    <row r="68" spans="1:14" s="283" customFormat="1" ht="12">
      <c r="A68" s="282" t="s">
        <v>98</v>
      </c>
      <c r="B68" s="62">
        <v>18333</v>
      </c>
      <c r="C68" s="62"/>
      <c r="D68" s="62">
        <v>11220</v>
      </c>
      <c r="E68" s="62"/>
      <c r="F68" s="62">
        <v>8321</v>
      </c>
      <c r="G68" s="62"/>
      <c r="H68" s="62">
        <v>0</v>
      </c>
      <c r="I68" s="62"/>
      <c r="J68" s="62">
        <v>247</v>
      </c>
      <c r="K68" s="62"/>
      <c r="L68" s="62">
        <v>0</v>
      </c>
      <c r="M68" s="62"/>
      <c r="N68" s="62">
        <v>38121</v>
      </c>
    </row>
    <row r="69" spans="1:14" s="283" customFormat="1" ht="12"/>
    <row r="70" spans="1:14" s="283" customFormat="1" ht="12">
      <c r="A70" s="101" t="s">
        <v>63</v>
      </c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</row>
    <row r="71" spans="1:14" s="283" customFormat="1" ht="12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</row>
    <row r="72" spans="1:14" s="283" customFormat="1" ht="12"/>
    <row r="73" spans="1:14" s="283" customFormat="1" ht="12"/>
    <row r="74" spans="1:14" s="283" customFormat="1" ht="12"/>
    <row r="75" spans="1:14" s="283" customFormat="1" ht="12"/>
    <row r="76" spans="1:14" s="283" customFormat="1" ht="12"/>
    <row r="77" spans="1:14" s="283" customFormat="1" ht="12"/>
    <row r="78" spans="1:14" s="283" customFormat="1" ht="12"/>
    <row r="79" spans="1:14" s="283" customFormat="1" ht="12"/>
    <row r="80" spans="1:14" s="283" customFormat="1" ht="12"/>
    <row r="81" s="283" customFormat="1" ht="12"/>
    <row r="82" s="283" customFormat="1" ht="12"/>
    <row r="83" s="283" customFormat="1" ht="12"/>
    <row r="84" s="283" customFormat="1" ht="12"/>
    <row r="85" s="283" customFormat="1" ht="12"/>
    <row r="86" s="283" customFormat="1" ht="12"/>
    <row r="87" s="283" customFormat="1" ht="12"/>
    <row r="88" s="283" customFormat="1" ht="12"/>
    <row r="89" s="283" customFormat="1" ht="12"/>
    <row r="90" s="283" customFormat="1" ht="12"/>
    <row r="91" s="283" customFormat="1" ht="12"/>
    <row r="92" s="283" customFormat="1" ht="12"/>
    <row r="93" s="283" customFormat="1" ht="12"/>
    <row r="94" s="283" customFormat="1" ht="12"/>
    <row r="95" s="283" customFormat="1" ht="12"/>
    <row r="96" s="283" customFormat="1" ht="12"/>
    <row r="97" s="283" customFormat="1" ht="12"/>
    <row r="98" s="283" customFormat="1" ht="12"/>
    <row r="99" s="283" customFormat="1" ht="12"/>
    <row r="100" s="283" customFormat="1" ht="12"/>
    <row r="101" s="283" customFormat="1" ht="12"/>
    <row r="102" s="283" customFormat="1" ht="12"/>
    <row r="103" s="283" customFormat="1" ht="12"/>
    <row r="104" s="283" customFormat="1" ht="12"/>
    <row r="105" s="283" customFormat="1" ht="12"/>
    <row r="106" s="283" customFormat="1" ht="12"/>
    <row r="107" s="283" customFormat="1" ht="12"/>
    <row r="108" s="283" customFormat="1" ht="12"/>
    <row r="109" s="283" customFormat="1" ht="12"/>
    <row r="110" s="283" customFormat="1" ht="12"/>
    <row r="111" s="283" customFormat="1" ht="12"/>
    <row r="112" s="283" customFormat="1" ht="12"/>
    <row r="113" s="283" customFormat="1" ht="12"/>
    <row r="114" s="283" customFormat="1" ht="12"/>
    <row r="115" s="283" customFormat="1" ht="12"/>
    <row r="116" s="283" customFormat="1" ht="12"/>
    <row r="117" s="283" customFormat="1" ht="12"/>
    <row r="118" s="283" customFormat="1" ht="12"/>
    <row r="119" s="283" customFormat="1" ht="12"/>
    <row r="120" s="283" customFormat="1" ht="12"/>
    <row r="121" s="283" customFormat="1" ht="12"/>
    <row r="122" s="283" customFormat="1" ht="12"/>
    <row r="123" s="283" customFormat="1" ht="12"/>
    <row r="124" s="283" customFormat="1" ht="12"/>
    <row r="125" s="283" customFormat="1" ht="12"/>
    <row r="126" s="283" customFormat="1" ht="12"/>
    <row r="127" s="283" customFormat="1" ht="12"/>
    <row r="128" s="283" customFormat="1" ht="12"/>
    <row r="129" s="283" customFormat="1" ht="12"/>
    <row r="130" s="283" customFormat="1" ht="12"/>
    <row r="131" s="283" customFormat="1" ht="12"/>
    <row r="132" s="283" customFormat="1" ht="12"/>
    <row r="133" s="283" customFormat="1" ht="12"/>
    <row r="134" s="283" customFormat="1" ht="12"/>
    <row r="135" s="283" customFormat="1" ht="12"/>
    <row r="136" s="283" customFormat="1" ht="12"/>
    <row r="137" s="283" customFormat="1" ht="12"/>
    <row r="138" s="283" customFormat="1" ht="12"/>
    <row r="139" s="283" customFormat="1" ht="12"/>
    <row r="140" s="283" customFormat="1" ht="12"/>
    <row r="141" s="283" customFormat="1" ht="12"/>
    <row r="142" s="283" customFormat="1" ht="12"/>
    <row r="143" s="283" customFormat="1" ht="12"/>
    <row r="144" s="283" customFormat="1" ht="12"/>
    <row r="145" s="283" customFormat="1" ht="12"/>
  </sheetData>
  <customSheetViews>
    <customSheetView guid="{6A6962C3-E482-4427-A8C8-08CAA95BA31A}" scale="75" showPageBreaks="1" view="pageBreakPreview">
      <pane xSplit="1" ySplit="2" topLeftCell="I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>
      <pane xSplit="1" ySplit="2" topLeftCell="B3" activePane="bottomRight" state="frozen"/>
      <selection pane="bottomRight" activeCell="A42" sqref="A42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D17" sqref="D16:D17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8" topLeftCell="B9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10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0" showPageBreaks="1">
      <pane xSplit="1" ySplit="9" topLeftCell="B45" activePane="bottomRight" state="frozen"/>
      <selection pane="bottomRight" activeCell="E58" sqref="E5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61:A62"/>
    <mergeCell ref="A4:A5"/>
    <mergeCell ref="B3:N3"/>
    <mergeCell ref="C4:C5"/>
    <mergeCell ref="E4:E5"/>
    <mergeCell ref="G4:G5"/>
    <mergeCell ref="I4:I5"/>
    <mergeCell ref="K4:K5"/>
    <mergeCell ref="B60:N60"/>
    <mergeCell ref="C61:C62"/>
    <mergeCell ref="E61:E62"/>
    <mergeCell ref="G61:G62"/>
    <mergeCell ref="I61:I62"/>
    <mergeCell ref="K61:K6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Width="0" fitToHeight="0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04"/>
  <sheetViews>
    <sheetView zoomScaleNormal="100" zoomScaleSheetLayoutView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68" sqref="A1:N68"/>
    </sheetView>
  </sheetViews>
  <sheetFormatPr defaultRowHeight="12.75"/>
  <cols>
    <col min="1" max="1" width="58" style="6" customWidth="1"/>
    <col min="2" max="2" width="11.570312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0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1" t="s">
        <v>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83" customFormat="1" ht="12" customHeight="1">
      <c r="A3" s="282"/>
      <c r="B3" s="487" t="s">
        <v>149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</row>
    <row r="4" spans="1:14" s="283" customFormat="1" ht="12" customHeight="1">
      <c r="A4" s="486"/>
      <c r="B4" s="284" t="s">
        <v>12</v>
      </c>
      <c r="C4" s="488"/>
      <c r="D4" s="284"/>
      <c r="E4" s="488"/>
      <c r="F4" s="284" t="s">
        <v>17</v>
      </c>
      <c r="G4" s="490"/>
      <c r="H4" s="284"/>
      <c r="I4" s="490"/>
      <c r="J4" s="284"/>
      <c r="K4" s="490"/>
      <c r="L4" s="284"/>
      <c r="M4" s="285"/>
      <c r="N4" s="284"/>
    </row>
    <row r="5" spans="1:14" s="283" customFormat="1" ht="12" customHeight="1">
      <c r="A5" s="486"/>
      <c r="B5" s="286" t="s">
        <v>13</v>
      </c>
      <c r="C5" s="488"/>
      <c r="D5" s="286"/>
      <c r="E5" s="489"/>
      <c r="F5" s="286" t="s">
        <v>13</v>
      </c>
      <c r="G5" s="490"/>
      <c r="H5" s="286" t="s">
        <v>17</v>
      </c>
      <c r="I5" s="490"/>
      <c r="J5" s="286"/>
      <c r="K5" s="490"/>
      <c r="L5" s="286" t="s">
        <v>21</v>
      </c>
      <c r="M5" s="285"/>
      <c r="N5" s="286"/>
    </row>
    <row r="6" spans="1:14" s="283" customFormat="1" ht="12" customHeight="1">
      <c r="A6" s="282"/>
      <c r="B6" s="286" t="s">
        <v>14</v>
      </c>
      <c r="C6" s="287"/>
      <c r="D6" s="286" t="s">
        <v>16</v>
      </c>
      <c r="E6" s="288"/>
      <c r="F6" s="286" t="s">
        <v>18</v>
      </c>
      <c r="G6" s="289"/>
      <c r="H6" s="286" t="s">
        <v>64</v>
      </c>
      <c r="I6" s="289"/>
      <c r="J6" s="286"/>
      <c r="K6" s="289"/>
      <c r="L6" s="286" t="s">
        <v>22</v>
      </c>
      <c r="M6" s="285"/>
      <c r="N6" s="286"/>
    </row>
    <row r="7" spans="1:14" s="283" customFormat="1" ht="12" customHeight="1">
      <c r="A7" s="282"/>
      <c r="B7" s="286" t="s">
        <v>15</v>
      </c>
      <c r="C7" s="287"/>
      <c r="D7" s="286" t="s">
        <v>13</v>
      </c>
      <c r="E7" s="288"/>
      <c r="F7" s="286" t="s">
        <v>19</v>
      </c>
      <c r="G7" s="289"/>
      <c r="H7" s="286" t="s">
        <v>13</v>
      </c>
      <c r="I7" s="289"/>
      <c r="J7" s="286" t="s">
        <v>20</v>
      </c>
      <c r="K7" s="289"/>
      <c r="L7" s="286" t="s">
        <v>23</v>
      </c>
      <c r="M7" s="285"/>
      <c r="N7" s="286" t="s">
        <v>24</v>
      </c>
    </row>
    <row r="8" spans="1:14" s="283" customFormat="1" ht="12" customHeight="1">
      <c r="A8" s="282"/>
      <c r="B8" s="286" t="s">
        <v>1</v>
      </c>
      <c r="C8" s="291"/>
      <c r="D8" s="286" t="s">
        <v>1</v>
      </c>
      <c r="E8" s="286"/>
      <c r="F8" s="286" t="s">
        <v>1</v>
      </c>
      <c r="G8" s="291"/>
      <c r="H8" s="286" t="s">
        <v>1</v>
      </c>
      <c r="I8" s="291"/>
      <c r="J8" s="286" t="s">
        <v>1</v>
      </c>
      <c r="K8" s="291"/>
      <c r="L8" s="286" t="s">
        <v>1</v>
      </c>
      <c r="M8" s="285"/>
      <c r="N8" s="286" t="s">
        <v>1</v>
      </c>
    </row>
    <row r="9" spans="1:14" s="283" customFormat="1" ht="6.95" customHeight="1">
      <c r="A9" s="282"/>
      <c r="B9" s="292"/>
      <c r="C9" s="292"/>
      <c r="D9" s="292"/>
      <c r="E9" s="292"/>
      <c r="F9" s="292"/>
      <c r="G9" s="294"/>
      <c r="H9" s="292"/>
      <c r="I9" s="294"/>
      <c r="J9" s="292"/>
      <c r="K9" s="294"/>
      <c r="L9" s="292"/>
      <c r="M9" s="294"/>
      <c r="N9" s="292"/>
    </row>
    <row r="10" spans="1:14" s="283" customFormat="1" ht="12" customHeight="1">
      <c r="A10" s="282" t="s">
        <v>87</v>
      </c>
      <c r="B10" s="62">
        <v>655</v>
      </c>
      <c r="C10" s="62"/>
      <c r="D10" s="62">
        <v>369</v>
      </c>
      <c r="E10" s="62"/>
      <c r="F10" s="62">
        <v>128</v>
      </c>
      <c r="G10" s="62"/>
      <c r="H10" s="62">
        <v>48</v>
      </c>
      <c r="I10" s="62"/>
      <c r="J10" s="62">
        <v>13</v>
      </c>
      <c r="K10" s="62"/>
      <c r="L10" s="62">
        <v>0</v>
      </c>
      <c r="M10" s="62"/>
      <c r="N10" s="62">
        <v>1213</v>
      </c>
    </row>
    <row r="11" spans="1:14" s="283" customFormat="1" ht="12" customHeight="1">
      <c r="A11" s="282" t="s">
        <v>88</v>
      </c>
      <c r="B11" s="62">
        <v>133</v>
      </c>
      <c r="C11" s="62"/>
      <c r="D11" s="62">
        <v>142</v>
      </c>
      <c r="E11" s="62"/>
      <c r="F11" s="62">
        <v>178</v>
      </c>
      <c r="G11" s="62"/>
      <c r="H11" s="62">
        <v>34</v>
      </c>
      <c r="I11" s="62"/>
      <c r="J11" s="62">
        <v>-27</v>
      </c>
      <c r="K11" s="62"/>
      <c r="L11" s="62">
        <v>0</v>
      </c>
      <c r="M11" s="62"/>
      <c r="N11" s="62">
        <v>460</v>
      </c>
    </row>
    <row r="12" spans="1:14" s="283" customFormat="1" ht="12" customHeight="1">
      <c r="A12" s="282" t="s">
        <v>89</v>
      </c>
      <c r="B12" s="62">
        <v>6</v>
      </c>
      <c r="C12" s="62"/>
      <c r="D12" s="62">
        <v>9</v>
      </c>
      <c r="E12" s="62"/>
      <c r="F12" s="62">
        <v>90</v>
      </c>
      <c r="G12" s="62"/>
      <c r="H12" s="62">
        <v>3</v>
      </c>
      <c r="I12" s="62"/>
      <c r="J12" s="62">
        <v>29</v>
      </c>
      <c r="K12" s="62"/>
      <c r="L12" s="62">
        <v>-1</v>
      </c>
      <c r="M12" s="62"/>
      <c r="N12" s="62">
        <v>136</v>
      </c>
    </row>
    <row r="13" spans="1:14" s="283" customFormat="1" ht="12" customHeight="1">
      <c r="A13" s="282" t="s">
        <v>90</v>
      </c>
      <c r="B13" s="63">
        <v>126</v>
      </c>
      <c r="C13" s="295"/>
      <c r="D13" s="63">
        <v>27</v>
      </c>
      <c r="E13" s="295"/>
      <c r="F13" s="63">
        <v>68</v>
      </c>
      <c r="G13" s="295"/>
      <c r="H13" s="63">
        <v>2</v>
      </c>
      <c r="I13" s="295"/>
      <c r="J13" s="63">
        <v>455</v>
      </c>
      <c r="K13" s="295"/>
      <c r="L13" s="63">
        <v>-409</v>
      </c>
      <c r="M13" s="295"/>
      <c r="N13" s="63">
        <v>269</v>
      </c>
    </row>
    <row r="14" spans="1:14" s="283" customFormat="1" ht="6.95" customHeight="1">
      <c r="A14" s="297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s="283" customFormat="1" ht="24" customHeight="1">
      <c r="A15" s="298" t="s">
        <v>91</v>
      </c>
      <c r="B15" s="62">
        <v>920</v>
      </c>
      <c r="C15" s="62"/>
      <c r="D15" s="62">
        <v>547</v>
      </c>
      <c r="E15" s="62"/>
      <c r="F15" s="62">
        <v>464</v>
      </c>
      <c r="G15" s="62"/>
      <c r="H15" s="62">
        <v>87</v>
      </c>
      <c r="I15" s="62"/>
      <c r="J15" s="62">
        <v>470</v>
      </c>
      <c r="K15" s="62"/>
      <c r="L15" s="62">
        <v>-410</v>
      </c>
      <c r="M15" s="62"/>
      <c r="N15" s="62">
        <v>2078</v>
      </c>
    </row>
    <row r="16" spans="1:14" s="283" customFormat="1" ht="6.95" customHeight="1">
      <c r="A16" s="29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s="283" customFormat="1" ht="12" customHeight="1">
      <c r="A17" s="282" t="s">
        <v>92</v>
      </c>
      <c r="B17" s="300">
        <v>90</v>
      </c>
      <c r="C17" s="301"/>
      <c r="D17" s="300">
        <v>-25</v>
      </c>
      <c r="E17" s="301"/>
      <c r="F17" s="300">
        <v>-14</v>
      </c>
      <c r="G17" s="301"/>
      <c r="H17" s="300">
        <v>4</v>
      </c>
      <c r="I17" s="301"/>
      <c r="J17" s="300">
        <v>0</v>
      </c>
      <c r="K17" s="301"/>
      <c r="L17" s="300">
        <v>0</v>
      </c>
      <c r="M17" s="301"/>
      <c r="N17" s="300">
        <v>55</v>
      </c>
    </row>
    <row r="18" spans="1:14" s="283" customFormat="1" ht="6.95" customHeight="1">
      <c r="A18" s="298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s="283" customFormat="1" ht="12" customHeight="1">
      <c r="A19" s="315" t="s">
        <v>96</v>
      </c>
      <c r="B19" s="62">
        <v>1010</v>
      </c>
      <c r="C19" s="62"/>
      <c r="D19" s="62">
        <v>522</v>
      </c>
      <c r="E19" s="62"/>
      <c r="F19" s="62">
        <v>450</v>
      </c>
      <c r="G19" s="62"/>
      <c r="H19" s="62">
        <v>91</v>
      </c>
      <c r="I19" s="62"/>
      <c r="J19" s="62">
        <v>470</v>
      </c>
      <c r="K19" s="62"/>
      <c r="L19" s="62">
        <v>-410</v>
      </c>
      <c r="M19" s="62"/>
      <c r="N19" s="62">
        <v>2133</v>
      </c>
    </row>
    <row r="20" spans="1:14" s="283" customFormat="1" ht="6.95" customHeight="1">
      <c r="A20" s="28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s="283" customFormat="1" ht="12" customHeight="1">
      <c r="A21" s="282" t="s">
        <v>3</v>
      </c>
      <c r="B21" s="295">
        <v>-685</v>
      </c>
      <c r="C21" s="295"/>
      <c r="D21" s="295">
        <v>-272</v>
      </c>
      <c r="E21" s="295"/>
      <c r="F21" s="295">
        <v>-993</v>
      </c>
      <c r="G21" s="295"/>
      <c r="H21" s="295">
        <v>-67</v>
      </c>
      <c r="I21" s="295"/>
      <c r="J21" s="295">
        <v>-474</v>
      </c>
      <c r="K21" s="295"/>
      <c r="L21" s="295">
        <v>410</v>
      </c>
      <c r="M21" s="295"/>
      <c r="N21" s="295">
        <v>-2081</v>
      </c>
    </row>
    <row r="22" spans="1:14" s="283" customFormat="1" ht="6.95" customHeight="1">
      <c r="A22" s="298"/>
      <c r="B22" s="302"/>
      <c r="C22" s="62"/>
      <c r="D22" s="302"/>
      <c r="E22" s="62"/>
      <c r="F22" s="302"/>
      <c r="G22" s="62"/>
      <c r="H22" s="302"/>
      <c r="I22" s="62"/>
      <c r="J22" s="302"/>
      <c r="K22" s="62"/>
      <c r="L22" s="302"/>
      <c r="M22" s="62"/>
      <c r="N22" s="302"/>
    </row>
    <row r="23" spans="1:14" s="283" customFormat="1" ht="12" customHeight="1">
      <c r="A23" s="298" t="s">
        <v>38</v>
      </c>
      <c r="B23" s="62">
        <v>325</v>
      </c>
      <c r="C23" s="62"/>
      <c r="D23" s="62">
        <v>250</v>
      </c>
      <c r="E23" s="62"/>
      <c r="F23" s="62">
        <v>-543</v>
      </c>
      <c r="G23" s="62"/>
      <c r="H23" s="62">
        <v>24</v>
      </c>
      <c r="I23" s="62"/>
      <c r="J23" s="62">
        <v>-4</v>
      </c>
      <c r="K23" s="62"/>
      <c r="L23" s="62">
        <v>0</v>
      </c>
      <c r="M23" s="62"/>
      <c r="N23" s="62">
        <v>52</v>
      </c>
    </row>
    <row r="24" spans="1:14" s="283" customFormat="1" ht="6.95" customHeight="1">
      <c r="A24" s="299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s="283" customFormat="1" ht="12" customHeight="1">
      <c r="A25" s="282" t="s">
        <v>94</v>
      </c>
      <c r="B25" s="295">
        <v>0</v>
      </c>
      <c r="C25" s="295"/>
      <c r="D25" s="295">
        <v>6</v>
      </c>
      <c r="E25" s="295"/>
      <c r="F25" s="295">
        <v>0</v>
      </c>
      <c r="G25" s="295"/>
      <c r="H25" s="295">
        <v>0</v>
      </c>
      <c r="I25" s="295"/>
      <c r="J25" s="295">
        <v>0</v>
      </c>
      <c r="K25" s="295"/>
      <c r="L25" s="295">
        <v>0</v>
      </c>
      <c r="M25" s="295"/>
      <c r="N25" s="295">
        <v>6</v>
      </c>
    </row>
    <row r="26" spans="1:14" s="283" customFormat="1" ht="6.95" customHeight="1">
      <c r="A26" s="298"/>
      <c r="B26" s="302"/>
      <c r="C26" s="62"/>
      <c r="D26" s="302"/>
      <c r="E26" s="62"/>
      <c r="F26" s="302"/>
      <c r="G26" s="62"/>
      <c r="H26" s="302"/>
      <c r="I26" s="62"/>
      <c r="J26" s="302"/>
      <c r="K26" s="62"/>
      <c r="L26" s="302"/>
      <c r="M26" s="62"/>
      <c r="N26" s="302"/>
    </row>
    <row r="27" spans="1:14" s="283" customFormat="1" ht="12" customHeight="1" thickBot="1">
      <c r="A27" s="298" t="s">
        <v>95</v>
      </c>
      <c r="B27" s="75">
        <v>325</v>
      </c>
      <c r="C27" s="295"/>
      <c r="D27" s="75">
        <v>256</v>
      </c>
      <c r="E27" s="295"/>
      <c r="F27" s="75">
        <v>-543</v>
      </c>
      <c r="G27" s="295"/>
      <c r="H27" s="75">
        <v>24</v>
      </c>
      <c r="I27" s="295"/>
      <c r="J27" s="75">
        <v>-4</v>
      </c>
      <c r="K27" s="295"/>
      <c r="L27" s="75">
        <v>0</v>
      </c>
      <c r="M27" s="295"/>
      <c r="N27" s="75">
        <v>58</v>
      </c>
    </row>
    <row r="28" spans="1:14" s="283" customFormat="1" ht="12" customHeight="1">
      <c r="A28" s="282"/>
      <c r="B28" s="303"/>
      <c r="C28" s="62"/>
      <c r="D28" s="303"/>
      <c r="E28" s="62"/>
      <c r="F28" s="303"/>
      <c r="G28" s="62"/>
      <c r="H28" s="303"/>
      <c r="I28" s="62"/>
      <c r="J28" s="303"/>
      <c r="K28" s="62"/>
      <c r="L28" s="303"/>
      <c r="M28" s="62"/>
      <c r="N28" s="303"/>
    </row>
    <row r="29" spans="1:14" s="283" customFormat="1" ht="12" customHeight="1">
      <c r="A29" s="313" t="s">
        <v>202</v>
      </c>
      <c r="B29" s="303"/>
      <c r="C29" s="62"/>
      <c r="D29" s="303"/>
      <c r="E29" s="62"/>
      <c r="F29" s="303"/>
      <c r="G29" s="62"/>
      <c r="H29" s="303"/>
      <c r="I29" s="62"/>
      <c r="J29" s="303"/>
      <c r="K29" s="62"/>
      <c r="L29" s="303"/>
      <c r="M29" s="62"/>
      <c r="N29" s="303"/>
    </row>
    <row r="30" spans="1:14" s="283" customFormat="1" ht="6.95" customHeight="1">
      <c r="A30" s="298"/>
      <c r="B30" s="303"/>
      <c r="C30" s="62"/>
      <c r="D30" s="303"/>
      <c r="E30" s="62"/>
      <c r="F30" s="303"/>
      <c r="G30" s="62"/>
      <c r="H30" s="303"/>
      <c r="I30" s="62"/>
      <c r="J30" s="303"/>
      <c r="K30" s="62"/>
      <c r="L30" s="303"/>
      <c r="M30" s="62"/>
      <c r="N30" s="303"/>
    </row>
    <row r="31" spans="1:14" s="283" customFormat="1" ht="12" customHeight="1">
      <c r="A31" s="282" t="s">
        <v>65</v>
      </c>
      <c r="B31" s="303">
        <v>0</v>
      </c>
      <c r="C31" s="62"/>
      <c r="D31" s="303">
        <v>0</v>
      </c>
      <c r="E31" s="62"/>
      <c r="F31" s="303">
        <v>0</v>
      </c>
      <c r="G31" s="62"/>
      <c r="H31" s="303">
        <v>0</v>
      </c>
      <c r="I31" s="62"/>
      <c r="J31" s="303">
        <v>-28</v>
      </c>
      <c r="K31" s="62"/>
      <c r="L31" s="303">
        <v>0</v>
      </c>
      <c r="M31" s="62"/>
      <c r="N31" s="303">
        <v>-28</v>
      </c>
    </row>
    <row r="32" spans="1:14" s="283" customFormat="1" ht="12" customHeight="1">
      <c r="A32" s="282" t="s">
        <v>84</v>
      </c>
      <c r="B32" s="303">
        <v>0</v>
      </c>
      <c r="C32" s="62"/>
      <c r="D32" s="303">
        <v>0</v>
      </c>
      <c r="E32" s="62"/>
      <c r="F32" s="303">
        <v>0</v>
      </c>
      <c r="G32" s="62"/>
      <c r="H32" s="303">
        <v>0</v>
      </c>
      <c r="I32" s="62"/>
      <c r="J32" s="303">
        <v>0</v>
      </c>
      <c r="K32" s="62"/>
      <c r="L32" s="303">
        <v>0</v>
      </c>
      <c r="M32" s="62"/>
      <c r="N32" s="303">
        <v>0</v>
      </c>
    </row>
    <row r="33" spans="1:14" s="307" customFormat="1" ht="12" customHeight="1">
      <c r="A33" s="329" t="s">
        <v>66</v>
      </c>
      <c r="B33" s="301">
        <v>0</v>
      </c>
      <c r="C33" s="295"/>
      <c r="D33" s="301">
        <v>0</v>
      </c>
      <c r="E33" s="295"/>
      <c r="F33" s="301">
        <v>0</v>
      </c>
      <c r="G33" s="295"/>
      <c r="H33" s="301">
        <v>0</v>
      </c>
      <c r="I33" s="295"/>
      <c r="J33" s="301">
        <v>0</v>
      </c>
      <c r="K33" s="295"/>
      <c r="L33" s="301">
        <v>0</v>
      </c>
      <c r="M33" s="295"/>
      <c r="N33" s="301">
        <v>0</v>
      </c>
    </row>
    <row r="34" spans="1:14" s="283" customFormat="1" ht="6.95" customHeight="1">
      <c r="B34" s="301"/>
      <c r="C34" s="303"/>
      <c r="D34" s="301"/>
      <c r="E34" s="303"/>
      <c r="F34" s="301"/>
      <c r="G34" s="303"/>
      <c r="H34" s="301"/>
      <c r="I34" s="303"/>
      <c r="J34" s="301"/>
      <c r="K34" s="303"/>
      <c r="L34" s="301"/>
      <c r="M34" s="62"/>
      <c r="N34" s="301"/>
    </row>
    <row r="35" spans="1:14" s="283" customFormat="1" ht="12" customHeight="1">
      <c r="B35" s="303"/>
      <c r="C35" s="62"/>
      <c r="D35" s="303"/>
      <c r="E35" s="62"/>
      <c r="F35" s="303"/>
      <c r="G35" s="62"/>
      <c r="H35" s="303"/>
      <c r="I35" s="62"/>
      <c r="J35" s="303"/>
      <c r="K35" s="62"/>
      <c r="L35" s="303"/>
      <c r="M35" s="62"/>
      <c r="N35" s="303"/>
    </row>
    <row r="36" spans="1:14" s="283" customFormat="1" ht="12" customHeight="1">
      <c r="A36" s="313" t="s">
        <v>69</v>
      </c>
      <c r="B36" s="303"/>
      <c r="C36" s="62"/>
      <c r="D36" s="303"/>
      <c r="E36" s="62"/>
      <c r="F36" s="303"/>
      <c r="G36" s="62"/>
      <c r="H36" s="303"/>
      <c r="I36" s="62"/>
      <c r="J36" s="303"/>
      <c r="K36" s="62"/>
      <c r="L36" s="303"/>
      <c r="M36" s="62"/>
      <c r="N36" s="303"/>
    </row>
    <row r="37" spans="1:14" s="283" customFormat="1" ht="6.95" customHeight="1">
      <c r="A37" s="298"/>
      <c r="B37" s="303"/>
      <c r="C37" s="62"/>
      <c r="D37" s="303"/>
      <c r="E37" s="62"/>
      <c r="F37" s="303"/>
      <c r="G37" s="62"/>
      <c r="H37" s="303"/>
      <c r="I37" s="62"/>
      <c r="J37" s="303"/>
      <c r="K37" s="62"/>
      <c r="L37" s="303"/>
      <c r="M37" s="62"/>
      <c r="N37" s="303"/>
    </row>
    <row r="38" spans="1:14" s="283" customFormat="1" ht="12" customHeight="1">
      <c r="A38" s="298" t="s">
        <v>10</v>
      </c>
      <c r="B38" s="303"/>
      <c r="C38" s="62"/>
      <c r="D38" s="303"/>
      <c r="E38" s="62"/>
      <c r="F38" s="303"/>
      <c r="G38" s="62"/>
      <c r="H38" s="303"/>
      <c r="I38" s="62"/>
      <c r="J38" s="303"/>
      <c r="K38" s="62"/>
      <c r="L38" s="303"/>
      <c r="M38" s="62"/>
      <c r="N38" s="303"/>
    </row>
    <row r="39" spans="1:14" s="283" customFormat="1" ht="12" customHeight="1">
      <c r="A39" s="282" t="s">
        <v>122</v>
      </c>
      <c r="B39" s="303">
        <v>0</v>
      </c>
      <c r="C39" s="303"/>
      <c r="D39" s="303">
        <v>0</v>
      </c>
      <c r="E39" s="303"/>
      <c r="F39" s="303">
        <v>-1</v>
      </c>
      <c r="G39" s="303"/>
      <c r="H39" s="303">
        <v>0</v>
      </c>
      <c r="I39" s="303"/>
      <c r="J39" s="303">
        <v>0</v>
      </c>
      <c r="K39" s="303"/>
      <c r="L39" s="303">
        <v>0</v>
      </c>
      <c r="M39" s="303"/>
      <c r="N39" s="303">
        <v>-1</v>
      </c>
    </row>
    <row r="40" spans="1:14" s="283" customFormat="1" ht="12" customHeight="1">
      <c r="A40" s="282" t="s">
        <v>123</v>
      </c>
      <c r="B40" s="303">
        <v>-12</v>
      </c>
      <c r="C40" s="303"/>
      <c r="D40" s="303">
        <v>0</v>
      </c>
      <c r="E40" s="303"/>
      <c r="F40" s="303">
        <v>0</v>
      </c>
      <c r="G40" s="303"/>
      <c r="H40" s="303">
        <v>-1</v>
      </c>
      <c r="I40" s="303"/>
      <c r="J40" s="303">
        <v>2</v>
      </c>
      <c r="K40" s="303"/>
      <c r="L40" s="303">
        <v>0</v>
      </c>
      <c r="M40" s="303"/>
      <c r="N40" s="303">
        <v>-11</v>
      </c>
    </row>
    <row r="41" spans="1:14" s="283" customFormat="1" ht="12" customHeight="1">
      <c r="A41" s="282" t="s">
        <v>138</v>
      </c>
      <c r="B41" s="303">
        <v>91</v>
      </c>
      <c r="C41" s="303"/>
      <c r="D41" s="303">
        <v>0</v>
      </c>
      <c r="E41" s="303"/>
      <c r="F41" s="303">
        <v>0</v>
      </c>
      <c r="G41" s="303"/>
      <c r="H41" s="303">
        <v>0</v>
      </c>
      <c r="I41" s="303"/>
      <c r="J41" s="303">
        <v>0</v>
      </c>
      <c r="K41" s="303"/>
      <c r="L41" s="303">
        <v>0</v>
      </c>
      <c r="M41" s="303"/>
      <c r="N41" s="303">
        <v>91</v>
      </c>
    </row>
    <row r="42" spans="1:14" s="283" customFormat="1" ht="12" customHeight="1">
      <c r="A42" s="282"/>
      <c r="B42" s="295"/>
      <c r="C42" s="295"/>
      <c r="D42" s="295"/>
      <c r="E42" s="295"/>
      <c r="F42" s="63"/>
      <c r="G42" s="295"/>
      <c r="H42" s="63"/>
      <c r="I42" s="295"/>
      <c r="J42" s="63"/>
      <c r="K42" s="295"/>
      <c r="L42" s="63"/>
      <c r="M42" s="295"/>
      <c r="N42" s="316"/>
    </row>
    <row r="43" spans="1:14" s="283" customFormat="1" ht="6.95" customHeight="1">
      <c r="B43" s="305"/>
      <c r="C43" s="303"/>
      <c r="D43" s="305"/>
      <c r="E43" s="303"/>
      <c r="F43" s="303"/>
      <c r="G43" s="303"/>
      <c r="H43" s="303"/>
      <c r="I43" s="303"/>
      <c r="J43" s="303"/>
      <c r="K43" s="303"/>
      <c r="L43" s="303"/>
      <c r="M43" s="62"/>
      <c r="N43" s="303"/>
    </row>
    <row r="44" spans="1:14" s="283" customFormat="1" ht="12" customHeight="1" thickBot="1">
      <c r="B44" s="306">
        <v>79</v>
      </c>
      <c r="C44" s="62"/>
      <c r="D44" s="306">
        <v>0</v>
      </c>
      <c r="E44" s="62"/>
      <c r="F44" s="306">
        <v>-1</v>
      </c>
      <c r="G44" s="62"/>
      <c r="H44" s="306">
        <v>-1</v>
      </c>
      <c r="I44" s="62"/>
      <c r="J44" s="306">
        <v>2</v>
      </c>
      <c r="K44" s="62"/>
      <c r="L44" s="306">
        <v>0</v>
      </c>
      <c r="M44" s="62"/>
      <c r="N44" s="306">
        <v>79</v>
      </c>
    </row>
    <row r="45" spans="1:14" s="283" customFormat="1" ht="6.95" customHeight="1">
      <c r="B45" s="303"/>
      <c r="C45" s="62"/>
      <c r="D45" s="303"/>
      <c r="E45" s="62"/>
      <c r="F45" s="303"/>
      <c r="G45" s="62"/>
      <c r="H45" s="303"/>
      <c r="I45" s="62"/>
      <c r="J45" s="303"/>
      <c r="K45" s="62"/>
      <c r="L45" s="303"/>
      <c r="M45" s="62"/>
      <c r="N45" s="303"/>
    </row>
    <row r="46" spans="1:14" s="283" customFormat="1" ht="12">
      <c r="A46" s="298" t="s">
        <v>11</v>
      </c>
      <c r="B46" s="303"/>
      <c r="C46" s="62"/>
      <c r="D46" s="303"/>
      <c r="E46" s="62"/>
      <c r="F46" s="303"/>
      <c r="G46" s="62"/>
      <c r="H46" s="303"/>
      <c r="I46" s="62"/>
      <c r="J46" s="303"/>
      <c r="K46" s="62"/>
      <c r="L46" s="303"/>
      <c r="M46" s="62"/>
      <c r="N46" s="303"/>
    </row>
    <row r="47" spans="1:14" s="283" customFormat="1" ht="24">
      <c r="A47" s="96" t="s">
        <v>205</v>
      </c>
      <c r="B47" s="303">
        <v>-17</v>
      </c>
      <c r="C47" s="303"/>
      <c r="D47" s="303">
        <v>0</v>
      </c>
      <c r="E47" s="303"/>
      <c r="F47" s="303">
        <v>-533</v>
      </c>
      <c r="G47" s="303"/>
      <c r="H47" s="303">
        <v>0</v>
      </c>
      <c r="I47" s="303"/>
      <c r="J47" s="303">
        <v>0</v>
      </c>
      <c r="K47" s="303"/>
      <c r="L47" s="303">
        <v>0</v>
      </c>
      <c r="M47" s="303"/>
      <c r="N47" s="303">
        <v>-550</v>
      </c>
    </row>
    <row r="48" spans="1:14" s="307" customFormat="1" ht="12">
      <c r="A48" s="452" t="s">
        <v>131</v>
      </c>
      <c r="B48" s="303">
        <v>1</v>
      </c>
      <c r="C48" s="303"/>
      <c r="D48" s="303">
        <v>-1</v>
      </c>
      <c r="E48" s="303"/>
      <c r="F48" s="303">
        <v>0</v>
      </c>
      <c r="G48" s="303"/>
      <c r="H48" s="303">
        <v>0</v>
      </c>
      <c r="I48" s="303"/>
      <c r="J48" s="303">
        <v>-18</v>
      </c>
      <c r="K48" s="303"/>
      <c r="L48" s="303">
        <v>0</v>
      </c>
      <c r="M48" s="303"/>
      <c r="N48" s="303">
        <v>-18</v>
      </c>
    </row>
    <row r="49" spans="1:14" s="307" customFormat="1" ht="12"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</row>
    <row r="50" spans="1:14" s="283" customFormat="1" ht="12">
      <c r="A50" s="282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</row>
    <row r="51" spans="1:14" s="283" customFormat="1" ht="12">
      <c r="B51" s="303"/>
      <c r="C51" s="303"/>
      <c r="D51" s="303"/>
      <c r="E51" s="303"/>
      <c r="F51" s="316"/>
      <c r="G51" s="303"/>
      <c r="H51" s="316"/>
      <c r="I51" s="303"/>
      <c r="J51" s="316"/>
      <c r="K51" s="303"/>
      <c r="L51" s="316"/>
      <c r="M51" s="303"/>
      <c r="N51" s="303"/>
    </row>
    <row r="52" spans="1:14" s="283" customFormat="1" ht="6.95" customHeight="1">
      <c r="B52" s="305"/>
      <c r="C52" s="303"/>
      <c r="D52" s="305"/>
      <c r="E52" s="303"/>
      <c r="F52" s="301"/>
      <c r="G52" s="303"/>
      <c r="H52" s="303"/>
      <c r="I52" s="303"/>
      <c r="J52" s="303"/>
      <c r="K52" s="303"/>
      <c r="L52" s="303"/>
      <c r="M52" s="62"/>
      <c r="N52" s="305"/>
    </row>
    <row r="53" spans="1:14" s="307" customFormat="1" thickBot="1">
      <c r="B53" s="306">
        <v>-16</v>
      </c>
      <c r="C53" s="295"/>
      <c r="D53" s="306">
        <v>-1</v>
      </c>
      <c r="E53" s="295"/>
      <c r="F53" s="306">
        <v>-533</v>
      </c>
      <c r="G53" s="295"/>
      <c r="H53" s="306">
        <v>0</v>
      </c>
      <c r="I53" s="295"/>
      <c r="J53" s="306">
        <v>-18</v>
      </c>
      <c r="K53" s="295"/>
      <c r="L53" s="306">
        <v>0</v>
      </c>
      <c r="M53" s="295"/>
      <c r="N53" s="306">
        <v>-568</v>
      </c>
    </row>
    <row r="54" spans="1:14" s="283" customFormat="1" ht="12">
      <c r="B54" s="310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</row>
    <row r="55" spans="1:14" s="283" customFormat="1" ht="12">
      <c r="B55" s="310"/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</row>
    <row r="56" spans="1:14" s="283" customFormat="1" ht="12" customHeight="1">
      <c r="A56" s="313" t="s">
        <v>61</v>
      </c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</row>
    <row r="57" spans="1:14" s="283" customFormat="1" ht="6.95" customHeight="1">
      <c r="A57" s="304"/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</row>
    <row r="58" spans="1:14" s="283" customFormat="1" ht="12" customHeight="1">
      <c r="A58" s="282"/>
      <c r="B58" s="491" t="s">
        <v>150</v>
      </c>
      <c r="C58" s="491"/>
      <c r="D58" s="491"/>
      <c r="E58" s="491"/>
      <c r="F58" s="491"/>
      <c r="G58" s="491"/>
      <c r="H58" s="491"/>
      <c r="I58" s="491"/>
      <c r="J58" s="491"/>
      <c r="K58" s="491"/>
      <c r="L58" s="491"/>
      <c r="M58" s="491"/>
      <c r="N58" s="491"/>
    </row>
    <row r="59" spans="1:14" s="283" customFormat="1" ht="12" customHeight="1">
      <c r="A59" s="486"/>
      <c r="B59" s="284" t="s">
        <v>12</v>
      </c>
      <c r="C59" s="488"/>
      <c r="D59" s="284"/>
      <c r="E59" s="488"/>
      <c r="F59" s="284" t="s">
        <v>17</v>
      </c>
      <c r="G59" s="490"/>
      <c r="H59" s="284"/>
      <c r="I59" s="490"/>
      <c r="J59" s="284"/>
      <c r="K59" s="490"/>
      <c r="L59" s="284"/>
      <c r="M59" s="285"/>
      <c r="N59" s="284"/>
    </row>
    <row r="60" spans="1:14" s="283" customFormat="1" ht="12" customHeight="1">
      <c r="A60" s="486"/>
      <c r="B60" s="286" t="s">
        <v>13</v>
      </c>
      <c r="C60" s="488"/>
      <c r="D60" s="286"/>
      <c r="E60" s="489"/>
      <c r="F60" s="286" t="s">
        <v>13</v>
      </c>
      <c r="G60" s="490"/>
      <c r="H60" s="286" t="s">
        <v>17</v>
      </c>
      <c r="I60" s="490"/>
      <c r="J60" s="286"/>
      <c r="K60" s="490"/>
      <c r="L60" s="286" t="s">
        <v>21</v>
      </c>
      <c r="M60" s="285"/>
      <c r="N60" s="286"/>
    </row>
    <row r="61" spans="1:14" s="283" customFormat="1" ht="12" customHeight="1">
      <c r="A61" s="282"/>
      <c r="B61" s="286" t="s">
        <v>14</v>
      </c>
      <c r="C61" s="287"/>
      <c r="D61" s="286" t="s">
        <v>16</v>
      </c>
      <c r="E61" s="288"/>
      <c r="F61" s="286" t="s">
        <v>18</v>
      </c>
      <c r="G61" s="289"/>
      <c r="H61" s="286" t="s">
        <v>64</v>
      </c>
      <c r="I61" s="289"/>
      <c r="J61" s="286"/>
      <c r="K61" s="289"/>
      <c r="L61" s="286" t="s">
        <v>22</v>
      </c>
      <c r="M61" s="285"/>
      <c r="N61" s="286"/>
    </row>
    <row r="62" spans="1:14" s="283" customFormat="1" ht="12" customHeight="1">
      <c r="A62" s="282"/>
      <c r="B62" s="286" t="s">
        <v>15</v>
      </c>
      <c r="C62" s="287"/>
      <c r="D62" s="286" t="s">
        <v>13</v>
      </c>
      <c r="E62" s="288"/>
      <c r="F62" s="286" t="s">
        <v>19</v>
      </c>
      <c r="G62" s="289"/>
      <c r="H62" s="286" t="s">
        <v>13</v>
      </c>
      <c r="I62" s="289"/>
      <c r="J62" s="286" t="s">
        <v>20</v>
      </c>
      <c r="K62" s="289"/>
      <c r="L62" s="286" t="s">
        <v>23</v>
      </c>
      <c r="M62" s="285"/>
      <c r="N62" s="286" t="s">
        <v>24</v>
      </c>
    </row>
    <row r="63" spans="1:14" s="283" customFormat="1" ht="12" customHeight="1">
      <c r="A63" s="282"/>
      <c r="B63" s="286" t="s">
        <v>1</v>
      </c>
      <c r="C63" s="291"/>
      <c r="D63" s="286" t="s">
        <v>1</v>
      </c>
      <c r="E63" s="286"/>
      <c r="F63" s="286" t="s">
        <v>1</v>
      </c>
      <c r="G63" s="291"/>
      <c r="H63" s="286" t="s">
        <v>1</v>
      </c>
      <c r="I63" s="291"/>
      <c r="J63" s="286" t="s">
        <v>1</v>
      </c>
      <c r="K63" s="291"/>
      <c r="L63" s="286" t="s">
        <v>1</v>
      </c>
      <c r="M63" s="285"/>
      <c r="N63" s="286" t="s">
        <v>1</v>
      </c>
    </row>
    <row r="64" spans="1:14" s="283" customFormat="1" ht="6.95" customHeight="1">
      <c r="A64" s="282"/>
      <c r="B64" s="133"/>
      <c r="C64" s="311"/>
      <c r="D64" s="133"/>
      <c r="E64" s="133"/>
      <c r="F64" s="133"/>
      <c r="G64" s="311"/>
      <c r="H64" s="133"/>
      <c r="I64" s="311"/>
      <c r="J64" s="133"/>
      <c r="K64" s="311"/>
      <c r="L64" s="133"/>
      <c r="M64" s="312"/>
      <c r="N64" s="133"/>
    </row>
    <row r="65" spans="1:14" s="283" customFormat="1" ht="12">
      <c r="A65" s="282" t="s">
        <v>62</v>
      </c>
      <c r="B65" s="62">
        <v>61638</v>
      </c>
      <c r="C65" s="62"/>
      <c r="D65" s="62">
        <v>41833</v>
      </c>
      <c r="E65" s="62"/>
      <c r="F65" s="62">
        <v>18303</v>
      </c>
      <c r="G65" s="62"/>
      <c r="H65" s="62">
        <v>5748</v>
      </c>
      <c r="I65" s="62"/>
      <c r="J65" s="62">
        <v>0</v>
      </c>
      <c r="K65" s="62"/>
      <c r="L65" s="62">
        <v>0</v>
      </c>
      <c r="M65" s="62"/>
      <c r="N65" s="62">
        <v>127522</v>
      </c>
    </row>
    <row r="66" spans="1:14" s="283" customFormat="1" ht="12">
      <c r="A66" s="282" t="s">
        <v>98</v>
      </c>
      <c r="B66" s="62">
        <v>51561</v>
      </c>
      <c r="C66" s="62"/>
      <c r="D66" s="62">
        <v>45923</v>
      </c>
      <c r="E66" s="62"/>
      <c r="F66" s="62">
        <v>24649</v>
      </c>
      <c r="G66" s="62"/>
      <c r="H66" s="62">
        <v>12560</v>
      </c>
      <c r="I66" s="62"/>
      <c r="J66" s="62">
        <v>0</v>
      </c>
      <c r="K66" s="62"/>
      <c r="L66" s="62">
        <v>0</v>
      </c>
      <c r="M66" s="62"/>
      <c r="N66" s="62">
        <v>134693</v>
      </c>
    </row>
    <row r="67" spans="1:14" s="283" customFormat="1" ht="12"/>
    <row r="68" spans="1:14" s="283" customFormat="1" ht="12">
      <c r="A68" s="101" t="s">
        <v>63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1:14" s="283" customFormat="1" ht="12"/>
    <row r="70" spans="1:14" s="283" customFormat="1" ht="12"/>
    <row r="71" spans="1:14" s="283" customFormat="1" ht="12"/>
    <row r="72" spans="1:14" s="283" customFormat="1" ht="12"/>
    <row r="73" spans="1:14" s="283" customFormat="1" ht="12"/>
    <row r="74" spans="1:14" s="283" customFormat="1" ht="12"/>
    <row r="75" spans="1:14" s="283" customFormat="1" ht="12"/>
    <row r="76" spans="1:14" s="283" customFormat="1" ht="12"/>
    <row r="77" spans="1:14" s="283" customFormat="1" ht="12"/>
    <row r="78" spans="1:14" s="283" customFormat="1" ht="12"/>
    <row r="79" spans="1:14" s="283" customFormat="1" ht="12"/>
    <row r="80" spans="1:14" s="283" customFormat="1" ht="12"/>
    <row r="81" s="283" customFormat="1" ht="12"/>
    <row r="82" s="283" customFormat="1" ht="12"/>
    <row r="83" s="283" customFormat="1" ht="12"/>
    <row r="84" s="283" customFormat="1" ht="12"/>
    <row r="85" s="283" customFormat="1" ht="12"/>
    <row r="86" s="283" customFormat="1" ht="12"/>
    <row r="87" s="283" customFormat="1" ht="12"/>
    <row r="88" s="283" customFormat="1" ht="12"/>
    <row r="89" s="283" customFormat="1" ht="12"/>
    <row r="90" s="283" customFormat="1" ht="12"/>
    <row r="91" s="283" customFormat="1" ht="12"/>
    <row r="92" s="283" customFormat="1" ht="12"/>
    <row r="93" s="283" customFormat="1" ht="12"/>
    <row r="94" s="283" customFormat="1" ht="12"/>
    <row r="95" s="283" customFormat="1" ht="12"/>
    <row r="96" s="283" customFormat="1" ht="12"/>
    <row r="97" s="283" customFormat="1" ht="12"/>
    <row r="98" s="283" customFormat="1" ht="12"/>
    <row r="99" s="283" customFormat="1" ht="12"/>
    <row r="100" s="283" customFormat="1" ht="12"/>
    <row r="101" s="283" customFormat="1" ht="12"/>
    <row r="102" s="283" customFormat="1" ht="12"/>
    <row r="103" s="283" customFormat="1" ht="12"/>
    <row r="104" s="283" customFormat="1" ht="12"/>
  </sheetData>
  <sortState ref="A47:N48">
    <sortCondition ref="A47"/>
  </sortState>
  <customSheetViews>
    <customSheetView guid="{6A6962C3-E482-4427-A8C8-08CAA95BA31A}" showPageBreaks="1">
      <pane xSplit="1" ySplit="2" topLeftCell="N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70" sqref="A7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A9" sqref="A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7" topLeftCell="B14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>
      <pane xSplit="1" ySplit="8" topLeftCell="B51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howPageBreaks="1">
      <pane xSplit="1" ySplit="8" topLeftCell="M36" activePane="bottomRight" state="frozen"/>
      <selection pane="bottomRight" activeCell="O53" sqref="O5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59:A60"/>
    <mergeCell ref="A4:A5"/>
    <mergeCell ref="B3:N3"/>
    <mergeCell ref="C4:C5"/>
    <mergeCell ref="E4:E5"/>
    <mergeCell ref="G4:G5"/>
    <mergeCell ref="I4:I5"/>
    <mergeCell ref="K4:K5"/>
    <mergeCell ref="B58:N58"/>
    <mergeCell ref="C59:C60"/>
    <mergeCell ref="E59:E60"/>
    <mergeCell ref="G59:G60"/>
    <mergeCell ref="I59:I60"/>
    <mergeCell ref="K59:K6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Width="0" fitToHeight="0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115"/>
  <sheetViews>
    <sheetView zoomScaleNormal="110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71" sqref="A1:N71"/>
    </sheetView>
  </sheetViews>
  <sheetFormatPr defaultRowHeight="12.75"/>
  <cols>
    <col min="1" max="1" width="49.28515625" style="6" customWidth="1"/>
    <col min="2" max="2" width="11.570312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0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1" t="s">
        <v>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83" customFormat="1" ht="12" customHeight="1">
      <c r="A3" s="282"/>
      <c r="B3" s="487" t="s">
        <v>149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</row>
    <row r="4" spans="1:14" s="283" customFormat="1" ht="12" customHeight="1">
      <c r="A4" s="486"/>
      <c r="B4" s="284" t="s">
        <v>12</v>
      </c>
      <c r="C4" s="488"/>
      <c r="D4" s="284"/>
      <c r="E4" s="488"/>
      <c r="F4" s="284" t="s">
        <v>17</v>
      </c>
      <c r="G4" s="490"/>
      <c r="H4" s="284"/>
      <c r="I4" s="490"/>
      <c r="J4" s="284"/>
      <c r="K4" s="490"/>
      <c r="L4" s="284"/>
      <c r="M4" s="285"/>
      <c r="N4" s="284"/>
    </row>
    <row r="5" spans="1:14" s="283" customFormat="1" ht="12" customHeight="1">
      <c r="A5" s="486"/>
      <c r="B5" s="286" t="s">
        <v>13</v>
      </c>
      <c r="C5" s="488"/>
      <c r="D5" s="286"/>
      <c r="E5" s="489"/>
      <c r="F5" s="286" t="s">
        <v>13</v>
      </c>
      <c r="G5" s="490"/>
      <c r="H5" s="286" t="s">
        <v>17</v>
      </c>
      <c r="I5" s="490"/>
      <c r="J5" s="286"/>
      <c r="K5" s="490"/>
      <c r="L5" s="286" t="s">
        <v>21</v>
      </c>
      <c r="M5" s="285"/>
      <c r="N5" s="286"/>
    </row>
    <row r="6" spans="1:14" s="283" customFormat="1" ht="12" customHeight="1">
      <c r="A6" s="282"/>
      <c r="B6" s="286" t="s">
        <v>14</v>
      </c>
      <c r="C6" s="287"/>
      <c r="D6" s="286" t="s">
        <v>16</v>
      </c>
      <c r="E6" s="288"/>
      <c r="F6" s="286" t="s">
        <v>18</v>
      </c>
      <c r="G6" s="289"/>
      <c r="H6" s="286" t="s">
        <v>64</v>
      </c>
      <c r="I6" s="289"/>
      <c r="J6" s="286"/>
      <c r="K6" s="289"/>
      <c r="L6" s="286" t="s">
        <v>22</v>
      </c>
      <c r="M6" s="285"/>
      <c r="N6" s="286"/>
    </row>
    <row r="7" spans="1:14" s="283" customFormat="1" ht="12" customHeight="1">
      <c r="A7" s="282"/>
      <c r="B7" s="286" t="s">
        <v>15</v>
      </c>
      <c r="C7" s="287"/>
      <c r="D7" s="286" t="s">
        <v>13</v>
      </c>
      <c r="E7" s="288"/>
      <c r="F7" s="286" t="s">
        <v>19</v>
      </c>
      <c r="G7" s="289"/>
      <c r="H7" s="286" t="s">
        <v>13</v>
      </c>
      <c r="I7" s="289"/>
      <c r="J7" s="286" t="s">
        <v>20</v>
      </c>
      <c r="K7" s="289"/>
      <c r="L7" s="286" t="s">
        <v>23</v>
      </c>
      <c r="M7" s="285"/>
      <c r="N7" s="286" t="s">
        <v>24</v>
      </c>
    </row>
    <row r="8" spans="1:14" s="283" customFormat="1" ht="12" customHeight="1">
      <c r="A8" s="282"/>
      <c r="B8" s="286" t="s">
        <v>1</v>
      </c>
      <c r="C8" s="291"/>
      <c r="D8" s="286" t="s">
        <v>1</v>
      </c>
      <c r="E8" s="286"/>
      <c r="F8" s="286" t="s">
        <v>1</v>
      </c>
      <c r="G8" s="291"/>
      <c r="H8" s="286" t="s">
        <v>1</v>
      </c>
      <c r="I8" s="291"/>
      <c r="J8" s="286" t="s">
        <v>1</v>
      </c>
      <c r="K8" s="291"/>
      <c r="L8" s="286" t="s">
        <v>1</v>
      </c>
      <c r="M8" s="285"/>
      <c r="N8" s="286" t="s">
        <v>1</v>
      </c>
    </row>
    <row r="9" spans="1:14" s="283" customFormat="1" ht="6.95" customHeight="1">
      <c r="A9" s="282"/>
      <c r="B9" s="292"/>
      <c r="C9" s="292"/>
      <c r="D9" s="292"/>
      <c r="E9" s="292"/>
      <c r="F9" s="292"/>
      <c r="G9" s="294"/>
      <c r="H9" s="292"/>
      <c r="I9" s="294"/>
      <c r="J9" s="292"/>
      <c r="K9" s="294"/>
      <c r="L9" s="292"/>
      <c r="M9" s="294"/>
      <c r="N9" s="292"/>
    </row>
    <row r="10" spans="1:14" s="283" customFormat="1" ht="12" customHeight="1">
      <c r="A10" s="282" t="s">
        <v>87</v>
      </c>
      <c r="B10" s="62">
        <v>847</v>
      </c>
      <c r="C10" s="62"/>
      <c r="D10" s="62">
        <v>381</v>
      </c>
      <c r="E10" s="62"/>
      <c r="F10" s="62">
        <v>115</v>
      </c>
      <c r="G10" s="62"/>
      <c r="H10" s="62">
        <v>5</v>
      </c>
      <c r="I10" s="62"/>
      <c r="J10" s="62">
        <v>2</v>
      </c>
      <c r="K10" s="62"/>
      <c r="L10" s="62">
        <v>-2</v>
      </c>
      <c r="M10" s="62"/>
      <c r="N10" s="62">
        <v>1348</v>
      </c>
    </row>
    <row r="11" spans="1:14" s="283" customFormat="1" ht="12" customHeight="1">
      <c r="A11" s="282" t="s">
        <v>88</v>
      </c>
      <c r="B11" s="62">
        <v>199</v>
      </c>
      <c r="C11" s="62"/>
      <c r="D11" s="62">
        <v>124</v>
      </c>
      <c r="E11" s="62"/>
      <c r="F11" s="62">
        <v>42</v>
      </c>
      <c r="G11" s="62"/>
      <c r="H11" s="62">
        <v>7</v>
      </c>
      <c r="I11" s="62"/>
      <c r="J11" s="62">
        <v>3</v>
      </c>
      <c r="K11" s="62"/>
      <c r="L11" s="62">
        <v>0</v>
      </c>
      <c r="M11" s="62"/>
      <c r="N11" s="62">
        <v>375</v>
      </c>
    </row>
    <row r="12" spans="1:14" s="283" customFormat="1" ht="12" customHeight="1">
      <c r="A12" s="282" t="s">
        <v>89</v>
      </c>
      <c r="B12" s="62">
        <v>23</v>
      </c>
      <c r="C12" s="62"/>
      <c r="D12" s="62">
        <v>29</v>
      </c>
      <c r="E12" s="62"/>
      <c r="F12" s="62">
        <v>136</v>
      </c>
      <c r="G12" s="62"/>
      <c r="H12" s="62">
        <v>1</v>
      </c>
      <c r="I12" s="62"/>
      <c r="J12" s="62">
        <v>0</v>
      </c>
      <c r="K12" s="62"/>
      <c r="L12" s="62">
        <v>2</v>
      </c>
      <c r="M12" s="62"/>
      <c r="N12" s="62">
        <v>191</v>
      </c>
    </row>
    <row r="13" spans="1:14" s="283" customFormat="1" ht="12" customHeight="1">
      <c r="A13" s="282" t="s">
        <v>90</v>
      </c>
      <c r="B13" s="63">
        <v>101</v>
      </c>
      <c r="C13" s="295"/>
      <c r="D13" s="63">
        <v>57</v>
      </c>
      <c r="E13" s="295"/>
      <c r="F13" s="63">
        <v>29</v>
      </c>
      <c r="G13" s="295"/>
      <c r="H13" s="63">
        <v>0</v>
      </c>
      <c r="I13" s="295"/>
      <c r="J13" s="63">
        <v>65</v>
      </c>
      <c r="K13" s="295"/>
      <c r="L13" s="63">
        <v>-58</v>
      </c>
      <c r="M13" s="295"/>
      <c r="N13" s="63">
        <v>194</v>
      </c>
    </row>
    <row r="14" spans="1:14" s="283" customFormat="1" ht="6.95" customHeight="1">
      <c r="A14" s="297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s="283" customFormat="1" ht="24" customHeight="1">
      <c r="A15" s="298" t="s">
        <v>91</v>
      </c>
      <c r="B15" s="62">
        <v>1170</v>
      </c>
      <c r="C15" s="62"/>
      <c r="D15" s="62">
        <v>591</v>
      </c>
      <c r="E15" s="62"/>
      <c r="F15" s="62">
        <v>322</v>
      </c>
      <c r="G15" s="62"/>
      <c r="H15" s="62">
        <v>13</v>
      </c>
      <c r="I15" s="62"/>
      <c r="J15" s="62">
        <v>70</v>
      </c>
      <c r="K15" s="62"/>
      <c r="L15" s="62">
        <v>-58</v>
      </c>
      <c r="M15" s="62"/>
      <c r="N15" s="62">
        <v>2108</v>
      </c>
    </row>
    <row r="16" spans="1:14" s="283" customFormat="1" ht="6.95" customHeight="1">
      <c r="A16" s="29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s="283" customFormat="1" ht="12" customHeight="1">
      <c r="A17" s="282" t="s">
        <v>92</v>
      </c>
      <c r="B17" s="300">
        <v>-186</v>
      </c>
      <c r="C17" s="301"/>
      <c r="D17" s="300">
        <v>-143</v>
      </c>
      <c r="E17" s="301"/>
      <c r="F17" s="300">
        <v>-157</v>
      </c>
      <c r="G17" s="301"/>
      <c r="H17" s="300">
        <v>0</v>
      </c>
      <c r="I17" s="301"/>
      <c r="J17" s="300">
        <v>0</v>
      </c>
      <c r="K17" s="301"/>
      <c r="L17" s="300">
        <v>0</v>
      </c>
      <c r="M17" s="301"/>
      <c r="N17" s="300">
        <v>-486</v>
      </c>
    </row>
    <row r="18" spans="1:14" s="283" customFormat="1" ht="6.95" customHeight="1">
      <c r="A18" s="298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s="283" customFormat="1" ht="12" customHeight="1">
      <c r="A19" s="315" t="s">
        <v>96</v>
      </c>
      <c r="B19" s="62">
        <v>984</v>
      </c>
      <c r="C19" s="62"/>
      <c r="D19" s="62">
        <v>448</v>
      </c>
      <c r="E19" s="62"/>
      <c r="F19" s="62">
        <v>165</v>
      </c>
      <c r="G19" s="62"/>
      <c r="H19" s="62">
        <v>13</v>
      </c>
      <c r="I19" s="62"/>
      <c r="J19" s="62">
        <v>70</v>
      </c>
      <c r="K19" s="62"/>
      <c r="L19" s="62">
        <v>-58</v>
      </c>
      <c r="M19" s="62"/>
      <c r="N19" s="62">
        <v>1622</v>
      </c>
    </row>
    <row r="20" spans="1:14" s="283" customFormat="1" ht="6.95" customHeight="1">
      <c r="A20" s="28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s="283" customFormat="1" ht="12" customHeight="1">
      <c r="A21" s="282" t="s">
        <v>3</v>
      </c>
      <c r="B21" s="295">
        <v>-971</v>
      </c>
      <c r="C21" s="295"/>
      <c r="D21" s="295">
        <v>-382</v>
      </c>
      <c r="E21" s="295"/>
      <c r="F21" s="295">
        <v>-159</v>
      </c>
      <c r="G21" s="295"/>
      <c r="H21" s="295">
        <v>-14</v>
      </c>
      <c r="I21" s="295"/>
      <c r="J21" s="295">
        <v>-58</v>
      </c>
      <c r="K21" s="295"/>
      <c r="L21" s="295">
        <v>58</v>
      </c>
      <c r="M21" s="295"/>
      <c r="N21" s="295">
        <v>-1526</v>
      </c>
    </row>
    <row r="22" spans="1:14" s="283" customFormat="1" ht="6.95" customHeight="1">
      <c r="A22" s="298"/>
      <c r="B22" s="302"/>
      <c r="C22" s="62"/>
      <c r="D22" s="302"/>
      <c r="E22" s="62"/>
      <c r="F22" s="302"/>
      <c r="G22" s="62"/>
      <c r="H22" s="302"/>
      <c r="I22" s="62"/>
      <c r="J22" s="302"/>
      <c r="K22" s="62"/>
      <c r="L22" s="302"/>
      <c r="M22" s="62"/>
      <c r="N22" s="302"/>
    </row>
    <row r="23" spans="1:14" s="283" customFormat="1" ht="12" customHeight="1">
      <c r="A23" s="298" t="s">
        <v>38</v>
      </c>
      <c r="B23" s="62">
        <v>13</v>
      </c>
      <c r="C23" s="62"/>
      <c r="D23" s="62">
        <v>66</v>
      </c>
      <c r="E23" s="62"/>
      <c r="F23" s="62">
        <v>6</v>
      </c>
      <c r="G23" s="62"/>
      <c r="H23" s="62">
        <v>-1</v>
      </c>
      <c r="I23" s="62"/>
      <c r="J23" s="62">
        <v>12</v>
      </c>
      <c r="K23" s="62"/>
      <c r="L23" s="62">
        <v>0</v>
      </c>
      <c r="M23" s="62"/>
      <c r="N23" s="62">
        <v>96</v>
      </c>
    </row>
    <row r="24" spans="1:14" s="283" customFormat="1" ht="6.95" customHeight="1">
      <c r="A24" s="299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s="283" customFormat="1" ht="12" customHeight="1">
      <c r="A25" s="282" t="s">
        <v>94</v>
      </c>
      <c r="B25" s="295">
        <v>0</v>
      </c>
      <c r="C25" s="295"/>
      <c r="D25" s="295">
        <v>0</v>
      </c>
      <c r="E25" s="295"/>
      <c r="F25" s="295">
        <v>0</v>
      </c>
      <c r="G25" s="295"/>
      <c r="H25" s="295">
        <v>0</v>
      </c>
      <c r="I25" s="295"/>
      <c r="J25" s="295">
        <v>0</v>
      </c>
      <c r="K25" s="295"/>
      <c r="L25" s="295">
        <v>0</v>
      </c>
      <c r="M25" s="295"/>
      <c r="N25" s="295">
        <v>0</v>
      </c>
    </row>
    <row r="26" spans="1:14" s="283" customFormat="1" ht="6.95" customHeight="1">
      <c r="A26" s="298"/>
      <c r="B26" s="302"/>
      <c r="C26" s="62"/>
      <c r="D26" s="302"/>
      <c r="E26" s="62"/>
      <c r="F26" s="302"/>
      <c r="G26" s="62"/>
      <c r="H26" s="302"/>
      <c r="I26" s="62"/>
      <c r="J26" s="302"/>
      <c r="K26" s="62"/>
      <c r="L26" s="302"/>
      <c r="M26" s="62"/>
      <c r="N26" s="302"/>
    </row>
    <row r="27" spans="1:14" s="283" customFormat="1" ht="12" customHeight="1" thickBot="1">
      <c r="A27" s="298" t="s">
        <v>95</v>
      </c>
      <c r="B27" s="75">
        <v>13</v>
      </c>
      <c r="C27" s="295"/>
      <c r="D27" s="75">
        <v>66</v>
      </c>
      <c r="E27" s="295"/>
      <c r="F27" s="75">
        <v>6</v>
      </c>
      <c r="G27" s="295"/>
      <c r="H27" s="75">
        <v>-1</v>
      </c>
      <c r="I27" s="295"/>
      <c r="J27" s="75">
        <v>12</v>
      </c>
      <c r="K27" s="295"/>
      <c r="L27" s="75">
        <v>0</v>
      </c>
      <c r="M27" s="295"/>
      <c r="N27" s="75">
        <v>96</v>
      </c>
    </row>
    <row r="28" spans="1:14" s="283" customFormat="1" ht="12" customHeight="1">
      <c r="A28" s="282"/>
      <c r="B28" s="303"/>
      <c r="C28" s="62"/>
      <c r="D28" s="303"/>
      <c r="E28" s="62"/>
      <c r="F28" s="303"/>
      <c r="G28" s="62"/>
      <c r="H28" s="303"/>
      <c r="I28" s="62"/>
      <c r="J28" s="303"/>
      <c r="K28" s="62"/>
      <c r="L28" s="303"/>
      <c r="M28" s="62"/>
      <c r="N28" s="303"/>
    </row>
    <row r="29" spans="1:14" s="283" customFormat="1" ht="12" customHeight="1">
      <c r="A29" s="313" t="s">
        <v>202</v>
      </c>
      <c r="B29" s="303"/>
      <c r="C29" s="62"/>
      <c r="D29" s="303"/>
      <c r="E29" s="62"/>
      <c r="F29" s="303"/>
      <c r="G29" s="62"/>
      <c r="H29" s="303"/>
      <c r="I29" s="62"/>
      <c r="J29" s="303"/>
      <c r="K29" s="62"/>
      <c r="L29" s="303"/>
      <c r="M29" s="62"/>
      <c r="N29" s="303"/>
    </row>
    <row r="30" spans="1:14" s="283" customFormat="1" ht="6.95" customHeight="1">
      <c r="A30" s="298"/>
      <c r="B30" s="303"/>
      <c r="C30" s="62"/>
      <c r="D30" s="303"/>
      <c r="E30" s="62"/>
      <c r="F30" s="303"/>
      <c r="G30" s="62"/>
      <c r="H30" s="303"/>
      <c r="I30" s="62"/>
      <c r="J30" s="303"/>
      <c r="K30" s="62"/>
      <c r="L30" s="303"/>
      <c r="M30" s="62"/>
      <c r="N30" s="303"/>
    </row>
    <row r="31" spans="1:14" s="283" customFormat="1" ht="12" customHeight="1">
      <c r="A31" s="282" t="s">
        <v>65</v>
      </c>
      <c r="B31" s="303">
        <v>0</v>
      </c>
      <c r="C31" s="62"/>
      <c r="D31" s="303">
        <v>0</v>
      </c>
      <c r="E31" s="62"/>
      <c r="F31" s="303">
        <v>0</v>
      </c>
      <c r="G31" s="62"/>
      <c r="H31" s="303">
        <v>0</v>
      </c>
      <c r="I31" s="62"/>
      <c r="J31" s="303">
        <v>0</v>
      </c>
      <c r="K31" s="62"/>
      <c r="L31" s="303">
        <v>0</v>
      </c>
      <c r="M31" s="62"/>
      <c r="N31" s="303">
        <v>0</v>
      </c>
    </row>
    <row r="32" spans="1:14" s="283" customFormat="1" ht="12" customHeight="1">
      <c r="A32" s="282" t="s">
        <v>84</v>
      </c>
      <c r="B32" s="303">
        <v>0</v>
      </c>
      <c r="C32" s="62"/>
      <c r="D32" s="303">
        <v>0</v>
      </c>
      <c r="E32" s="62"/>
      <c r="F32" s="303">
        <v>0</v>
      </c>
      <c r="G32" s="62"/>
      <c r="H32" s="303">
        <v>0</v>
      </c>
      <c r="I32" s="62"/>
      <c r="J32" s="303">
        <v>0</v>
      </c>
      <c r="K32" s="62"/>
      <c r="L32" s="303">
        <v>0</v>
      </c>
      <c r="M32" s="62"/>
      <c r="N32" s="303">
        <v>0</v>
      </c>
    </row>
    <row r="33" spans="1:14" s="307" customFormat="1" ht="12" customHeight="1">
      <c r="A33" s="329" t="s">
        <v>66</v>
      </c>
      <c r="B33" s="301">
        <v>0</v>
      </c>
      <c r="C33" s="295"/>
      <c r="D33" s="301">
        <v>0</v>
      </c>
      <c r="E33" s="295"/>
      <c r="F33" s="301">
        <v>0</v>
      </c>
      <c r="G33" s="295"/>
      <c r="H33" s="301">
        <v>0</v>
      </c>
      <c r="I33" s="295"/>
      <c r="J33" s="301">
        <v>0</v>
      </c>
      <c r="K33" s="295"/>
      <c r="L33" s="301">
        <v>0</v>
      </c>
      <c r="M33" s="295"/>
      <c r="N33" s="301">
        <v>0</v>
      </c>
    </row>
    <row r="34" spans="1:14" s="283" customFormat="1" ht="6.95" customHeight="1">
      <c r="B34" s="301"/>
      <c r="C34" s="303"/>
      <c r="D34" s="301"/>
      <c r="E34" s="303"/>
      <c r="F34" s="301"/>
      <c r="G34" s="303"/>
      <c r="H34" s="301"/>
      <c r="I34" s="303"/>
      <c r="J34" s="301"/>
      <c r="K34" s="303"/>
      <c r="L34" s="301"/>
      <c r="M34" s="62"/>
      <c r="N34" s="301"/>
    </row>
    <row r="35" spans="1:14" s="283" customFormat="1" ht="12" customHeight="1">
      <c r="B35" s="303"/>
      <c r="C35" s="62"/>
      <c r="D35" s="303"/>
      <c r="E35" s="62"/>
      <c r="F35" s="303"/>
      <c r="G35" s="62"/>
      <c r="H35" s="303"/>
      <c r="I35" s="62"/>
      <c r="J35" s="303"/>
      <c r="K35" s="62"/>
      <c r="L35" s="303"/>
      <c r="M35" s="62"/>
      <c r="N35" s="303"/>
    </row>
    <row r="36" spans="1:14" s="283" customFormat="1" ht="12" customHeight="1">
      <c r="A36" s="313" t="s">
        <v>69</v>
      </c>
      <c r="B36" s="303"/>
      <c r="C36" s="62"/>
      <c r="D36" s="303"/>
      <c r="E36" s="62"/>
      <c r="F36" s="303"/>
      <c r="G36" s="62"/>
      <c r="H36" s="303"/>
      <c r="I36" s="62"/>
      <c r="J36" s="303"/>
      <c r="K36" s="62"/>
      <c r="L36" s="303"/>
      <c r="M36" s="62"/>
      <c r="N36" s="303"/>
    </row>
    <row r="37" spans="1:14" s="283" customFormat="1" ht="6.95" customHeight="1">
      <c r="A37" s="298"/>
      <c r="B37" s="303"/>
      <c r="C37" s="62"/>
      <c r="D37" s="303"/>
      <c r="E37" s="62"/>
      <c r="F37" s="303"/>
      <c r="G37" s="62"/>
      <c r="H37" s="303"/>
      <c r="I37" s="62"/>
      <c r="J37" s="303"/>
      <c r="K37" s="62"/>
      <c r="L37" s="303"/>
      <c r="M37" s="62"/>
      <c r="N37" s="303"/>
    </row>
    <row r="38" spans="1:14" s="283" customFormat="1" ht="12" customHeight="1">
      <c r="A38" s="298" t="s">
        <v>10</v>
      </c>
      <c r="B38" s="303"/>
      <c r="C38" s="62"/>
      <c r="D38" s="303"/>
      <c r="E38" s="62"/>
      <c r="F38" s="303"/>
      <c r="G38" s="62"/>
      <c r="H38" s="303"/>
      <c r="I38" s="62"/>
      <c r="J38" s="303"/>
      <c r="K38" s="62"/>
      <c r="L38" s="303"/>
      <c r="M38" s="62"/>
      <c r="N38" s="303"/>
    </row>
    <row r="39" spans="1:14" s="283" customFormat="1" ht="12" customHeight="1">
      <c r="A39" s="282"/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</row>
    <row r="40" spans="1:14" s="283" customFormat="1" ht="12" customHeight="1">
      <c r="A40" s="282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</row>
    <row r="41" spans="1:14" s="283" customFormat="1" ht="12" customHeight="1">
      <c r="A41" s="282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</row>
    <row r="42" spans="1:14" s="283" customFormat="1" ht="12.75" customHeight="1">
      <c r="A42" s="282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1:14" s="283" customFormat="1" ht="12" customHeight="1">
      <c r="A43" s="282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</row>
    <row r="44" spans="1:14" s="283" customFormat="1" ht="12" customHeight="1">
      <c r="A44" s="282"/>
      <c r="B44" s="295"/>
      <c r="C44" s="295"/>
      <c r="D44" s="295"/>
      <c r="E44" s="295"/>
      <c r="F44" s="296"/>
      <c r="G44" s="295"/>
      <c r="H44" s="296"/>
      <c r="I44" s="295"/>
      <c r="J44" s="296"/>
      <c r="K44" s="295"/>
      <c r="L44" s="296"/>
      <c r="M44" s="295"/>
      <c r="N44" s="316"/>
    </row>
    <row r="45" spans="1:14" s="283" customFormat="1" ht="6.95" customHeight="1">
      <c r="B45" s="305"/>
      <c r="C45" s="303"/>
      <c r="D45" s="305"/>
      <c r="E45" s="303"/>
      <c r="F45" s="303"/>
      <c r="G45" s="303"/>
      <c r="H45" s="303"/>
      <c r="I45" s="303"/>
      <c r="J45" s="303"/>
      <c r="K45" s="303"/>
      <c r="L45" s="303"/>
      <c r="M45" s="62"/>
      <c r="N45" s="303"/>
    </row>
    <row r="46" spans="1:14" s="283" customFormat="1" ht="12" customHeight="1" thickBot="1">
      <c r="B46" s="306">
        <v>0</v>
      </c>
      <c r="C46" s="62"/>
      <c r="D46" s="306">
        <v>0</v>
      </c>
      <c r="E46" s="62"/>
      <c r="F46" s="306">
        <v>0</v>
      </c>
      <c r="G46" s="62"/>
      <c r="H46" s="306">
        <v>0</v>
      </c>
      <c r="I46" s="62"/>
      <c r="J46" s="306">
        <v>0</v>
      </c>
      <c r="K46" s="62"/>
      <c r="L46" s="306">
        <v>0</v>
      </c>
      <c r="M46" s="62"/>
      <c r="N46" s="306">
        <v>0</v>
      </c>
    </row>
    <row r="47" spans="1:14" s="283" customFormat="1" ht="6.95" customHeight="1">
      <c r="B47" s="303"/>
      <c r="C47" s="62"/>
      <c r="D47" s="303"/>
      <c r="E47" s="62"/>
      <c r="F47" s="303"/>
      <c r="G47" s="62"/>
      <c r="H47" s="303"/>
      <c r="I47" s="62"/>
      <c r="J47" s="303"/>
      <c r="K47" s="62"/>
      <c r="L47" s="303"/>
      <c r="M47" s="62"/>
      <c r="N47" s="303"/>
    </row>
    <row r="48" spans="1:14" s="283" customFormat="1" ht="12">
      <c r="A48" s="298" t="s">
        <v>11</v>
      </c>
      <c r="B48" s="303"/>
      <c r="C48" s="62"/>
      <c r="D48" s="303"/>
      <c r="E48" s="62"/>
      <c r="F48" s="303"/>
      <c r="G48" s="62"/>
      <c r="H48" s="303"/>
      <c r="I48" s="62"/>
      <c r="J48" s="303"/>
      <c r="K48" s="62"/>
      <c r="L48" s="303"/>
      <c r="M48" s="62"/>
      <c r="N48" s="303"/>
    </row>
    <row r="49" spans="1:14" s="283" customFormat="1" ht="12">
      <c r="A49" s="282" t="s">
        <v>131</v>
      </c>
      <c r="B49" s="303">
        <v>-5</v>
      </c>
      <c r="C49" s="303"/>
      <c r="D49" s="303">
        <v>0</v>
      </c>
      <c r="E49" s="303"/>
      <c r="F49" s="303">
        <v>0</v>
      </c>
      <c r="G49" s="303"/>
      <c r="H49" s="303">
        <v>0</v>
      </c>
      <c r="I49" s="303"/>
      <c r="J49" s="303">
        <v>-5</v>
      </c>
      <c r="K49" s="303"/>
      <c r="L49" s="303">
        <v>0</v>
      </c>
      <c r="M49" s="303"/>
      <c r="N49" s="303">
        <v>-10</v>
      </c>
    </row>
    <row r="50" spans="1:14" s="283" customFormat="1" ht="12">
      <c r="A50" s="282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</row>
    <row r="51" spans="1:14" s="307" customFormat="1" ht="12"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</row>
    <row r="52" spans="1:14" s="307" customFormat="1" ht="12"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</row>
    <row r="53" spans="1:14" s="283" customFormat="1" ht="12">
      <c r="A53" s="282"/>
      <c r="B53" s="303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</row>
    <row r="54" spans="1:14" s="283" customFormat="1" ht="12">
      <c r="B54" s="303"/>
      <c r="C54" s="303"/>
      <c r="D54" s="303"/>
      <c r="E54" s="303"/>
      <c r="F54" s="316"/>
      <c r="G54" s="303"/>
      <c r="H54" s="316"/>
      <c r="I54" s="303"/>
      <c r="J54" s="316"/>
      <c r="K54" s="303"/>
      <c r="L54" s="316"/>
      <c r="M54" s="303"/>
      <c r="N54" s="316"/>
    </row>
    <row r="55" spans="1:14" s="283" customFormat="1" ht="6.95" customHeight="1">
      <c r="B55" s="305"/>
      <c r="C55" s="303"/>
      <c r="D55" s="305"/>
      <c r="E55" s="303"/>
      <c r="F55" s="301"/>
      <c r="G55" s="303"/>
      <c r="H55" s="303"/>
      <c r="I55" s="303"/>
      <c r="J55" s="303"/>
      <c r="K55" s="303"/>
      <c r="L55" s="303"/>
      <c r="M55" s="62"/>
      <c r="N55" s="305"/>
    </row>
    <row r="56" spans="1:14" s="307" customFormat="1" thickBot="1">
      <c r="B56" s="306">
        <v>-5</v>
      </c>
      <c r="C56" s="295"/>
      <c r="D56" s="306">
        <v>0</v>
      </c>
      <c r="E56" s="295"/>
      <c r="F56" s="306">
        <v>0</v>
      </c>
      <c r="G56" s="295"/>
      <c r="H56" s="306">
        <v>0</v>
      </c>
      <c r="I56" s="295"/>
      <c r="J56" s="306">
        <v>-5</v>
      </c>
      <c r="K56" s="295"/>
      <c r="L56" s="306">
        <v>0</v>
      </c>
      <c r="M56" s="295"/>
      <c r="N56" s="306">
        <v>-10</v>
      </c>
    </row>
    <row r="57" spans="1:14" s="283" customFormat="1" ht="12"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</row>
    <row r="58" spans="1:14" s="283" customFormat="1" ht="12"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</row>
    <row r="59" spans="1:14" s="283" customFormat="1" ht="12" customHeight="1">
      <c r="A59" s="313" t="s">
        <v>61</v>
      </c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</row>
    <row r="60" spans="1:14" s="283" customFormat="1" ht="6.95" customHeight="1">
      <c r="A60" s="322"/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</row>
    <row r="61" spans="1:14" s="283" customFormat="1" ht="12" customHeight="1">
      <c r="A61" s="282"/>
      <c r="B61" s="491" t="s">
        <v>150</v>
      </c>
      <c r="C61" s="491"/>
      <c r="D61" s="491"/>
      <c r="E61" s="491"/>
      <c r="F61" s="491"/>
      <c r="G61" s="491"/>
      <c r="H61" s="491"/>
      <c r="I61" s="491"/>
      <c r="J61" s="491"/>
      <c r="K61" s="491"/>
      <c r="L61" s="491"/>
      <c r="M61" s="491"/>
      <c r="N61" s="491"/>
    </row>
    <row r="62" spans="1:14" s="283" customFormat="1" ht="12" customHeight="1">
      <c r="A62" s="486"/>
      <c r="B62" s="284" t="s">
        <v>12</v>
      </c>
      <c r="C62" s="488"/>
      <c r="D62" s="284"/>
      <c r="E62" s="488"/>
      <c r="F62" s="284" t="s">
        <v>17</v>
      </c>
      <c r="G62" s="490"/>
      <c r="H62" s="284"/>
      <c r="I62" s="490"/>
      <c r="J62" s="284"/>
      <c r="K62" s="490"/>
      <c r="L62" s="284"/>
      <c r="M62" s="285"/>
      <c r="N62" s="284"/>
    </row>
    <row r="63" spans="1:14" s="283" customFormat="1" ht="12" customHeight="1">
      <c r="A63" s="486"/>
      <c r="B63" s="286" t="s">
        <v>13</v>
      </c>
      <c r="C63" s="488"/>
      <c r="D63" s="286"/>
      <c r="E63" s="489"/>
      <c r="F63" s="286" t="s">
        <v>13</v>
      </c>
      <c r="G63" s="490"/>
      <c r="H63" s="286" t="s">
        <v>17</v>
      </c>
      <c r="I63" s="490"/>
      <c r="J63" s="286"/>
      <c r="K63" s="490"/>
      <c r="L63" s="286" t="s">
        <v>21</v>
      </c>
      <c r="M63" s="285"/>
      <c r="N63" s="286"/>
    </row>
    <row r="64" spans="1:14" s="283" customFormat="1" ht="12" customHeight="1">
      <c r="A64" s="282"/>
      <c r="B64" s="286" t="s">
        <v>14</v>
      </c>
      <c r="C64" s="287"/>
      <c r="D64" s="286" t="s">
        <v>16</v>
      </c>
      <c r="E64" s="288"/>
      <c r="F64" s="286" t="s">
        <v>18</v>
      </c>
      <c r="G64" s="289"/>
      <c r="H64" s="286" t="s">
        <v>64</v>
      </c>
      <c r="I64" s="289"/>
      <c r="J64" s="286"/>
      <c r="K64" s="289"/>
      <c r="L64" s="286" t="s">
        <v>22</v>
      </c>
      <c r="M64" s="285"/>
      <c r="N64" s="286"/>
    </row>
    <row r="65" spans="1:14" s="283" customFormat="1" ht="12" customHeight="1">
      <c r="A65" s="282"/>
      <c r="B65" s="286" t="s">
        <v>15</v>
      </c>
      <c r="C65" s="287"/>
      <c r="D65" s="286" t="s">
        <v>13</v>
      </c>
      <c r="E65" s="288"/>
      <c r="F65" s="286" t="s">
        <v>19</v>
      </c>
      <c r="G65" s="289"/>
      <c r="H65" s="286" t="s">
        <v>13</v>
      </c>
      <c r="I65" s="289"/>
      <c r="J65" s="286" t="s">
        <v>20</v>
      </c>
      <c r="K65" s="289"/>
      <c r="L65" s="286" t="s">
        <v>23</v>
      </c>
      <c r="M65" s="285"/>
      <c r="N65" s="286" t="s">
        <v>24</v>
      </c>
    </row>
    <row r="66" spans="1:14" s="283" customFormat="1" ht="12" customHeight="1">
      <c r="A66" s="282"/>
      <c r="B66" s="286" t="s">
        <v>1</v>
      </c>
      <c r="C66" s="291"/>
      <c r="D66" s="286" t="s">
        <v>1</v>
      </c>
      <c r="E66" s="286"/>
      <c r="F66" s="286" t="s">
        <v>1</v>
      </c>
      <c r="G66" s="291"/>
      <c r="H66" s="286" t="s">
        <v>1</v>
      </c>
      <c r="I66" s="291"/>
      <c r="J66" s="286" t="s">
        <v>1</v>
      </c>
      <c r="K66" s="291"/>
      <c r="L66" s="286" t="s">
        <v>1</v>
      </c>
      <c r="M66" s="285"/>
      <c r="N66" s="286" t="s">
        <v>1</v>
      </c>
    </row>
    <row r="67" spans="1:14" s="283" customFormat="1" ht="6.95" customHeight="1">
      <c r="A67" s="282"/>
      <c r="B67" s="133"/>
      <c r="C67" s="311"/>
      <c r="D67" s="133"/>
      <c r="E67" s="133"/>
      <c r="F67" s="133"/>
      <c r="G67" s="311"/>
      <c r="H67" s="133"/>
      <c r="I67" s="311"/>
      <c r="J67" s="133"/>
      <c r="K67" s="311"/>
      <c r="L67" s="133"/>
      <c r="M67" s="312"/>
      <c r="N67" s="133"/>
    </row>
    <row r="68" spans="1:14" s="283" customFormat="1" ht="12">
      <c r="A68" s="282" t="s">
        <v>62</v>
      </c>
      <c r="B68" s="62">
        <v>12836</v>
      </c>
      <c r="C68" s="62"/>
      <c r="D68" s="62">
        <v>20792</v>
      </c>
      <c r="E68" s="62"/>
      <c r="F68" s="62">
        <v>10792</v>
      </c>
      <c r="G68" s="62"/>
      <c r="H68" s="62">
        <v>120</v>
      </c>
      <c r="I68" s="62"/>
      <c r="J68" s="62">
        <v>0</v>
      </c>
      <c r="K68" s="62"/>
      <c r="L68" s="62">
        <v>0</v>
      </c>
      <c r="M68" s="62"/>
      <c r="N68" s="62">
        <v>44540</v>
      </c>
    </row>
    <row r="69" spans="1:14" s="283" customFormat="1" ht="12">
      <c r="A69" s="282" t="s">
        <v>98</v>
      </c>
      <c r="B69" s="62">
        <v>23099</v>
      </c>
      <c r="C69" s="62"/>
      <c r="D69" s="62">
        <v>15864</v>
      </c>
      <c r="E69" s="62"/>
      <c r="F69" s="62">
        <v>9085</v>
      </c>
      <c r="G69" s="62"/>
      <c r="H69" s="62">
        <v>2339</v>
      </c>
      <c r="I69" s="62"/>
      <c r="J69" s="62">
        <v>0</v>
      </c>
      <c r="K69" s="62"/>
      <c r="L69" s="62">
        <v>0</v>
      </c>
      <c r="M69" s="62"/>
      <c r="N69" s="62">
        <v>50387</v>
      </c>
    </row>
    <row r="70" spans="1:14" s="283" customFormat="1" ht="12"/>
    <row r="71" spans="1:14" s="283" customFormat="1" ht="12">
      <c r="A71" s="101" t="s">
        <v>63</v>
      </c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</row>
    <row r="72" spans="1:14" s="283" customFormat="1" ht="12"/>
    <row r="73" spans="1:14" s="283" customFormat="1" ht="12"/>
    <row r="74" spans="1:14" s="283" customFormat="1" ht="12"/>
    <row r="75" spans="1:14" s="283" customFormat="1" ht="12"/>
    <row r="76" spans="1:14" s="283" customFormat="1" ht="12"/>
    <row r="77" spans="1:14" s="283" customFormat="1" ht="12"/>
    <row r="78" spans="1:14" s="283" customFormat="1" ht="12"/>
    <row r="79" spans="1:14" s="283" customFormat="1" ht="12"/>
    <row r="80" spans="1:14" s="283" customFormat="1" ht="12"/>
    <row r="81" s="283" customFormat="1" ht="12"/>
    <row r="82" s="283" customFormat="1" ht="12"/>
    <row r="83" s="283" customFormat="1" ht="12"/>
    <row r="84" s="283" customFormat="1" ht="12"/>
    <row r="85" s="283" customFormat="1" ht="12"/>
    <row r="86" s="283" customFormat="1" ht="12"/>
    <row r="87" s="283" customFormat="1" ht="12"/>
    <row r="88" s="283" customFormat="1" ht="12"/>
    <row r="89" s="283" customFormat="1" ht="12"/>
    <row r="90" s="283" customFormat="1" ht="12"/>
    <row r="91" s="283" customFormat="1" ht="12"/>
    <row r="92" s="283" customFormat="1" ht="12"/>
    <row r="93" s="283" customFormat="1" ht="12"/>
    <row r="94" s="283" customFormat="1" ht="12"/>
    <row r="95" s="283" customFormat="1" ht="12"/>
    <row r="96" s="283" customFormat="1" ht="12"/>
    <row r="97" s="283" customFormat="1" ht="12"/>
    <row r="98" s="283" customFormat="1" ht="12"/>
    <row r="99" s="283" customFormat="1" ht="12"/>
    <row r="100" s="283" customFormat="1" ht="12"/>
    <row r="101" s="283" customFormat="1" ht="12"/>
    <row r="102" s="283" customFormat="1" ht="12"/>
    <row r="103" s="283" customFormat="1" ht="12"/>
    <row r="104" s="283" customFormat="1" ht="12"/>
    <row r="105" s="283" customFormat="1" ht="12"/>
    <row r="106" s="283" customFormat="1" ht="12"/>
    <row r="107" s="283" customFormat="1" ht="12"/>
    <row r="108" s="283" customFormat="1" ht="12"/>
    <row r="109" s="283" customFormat="1" ht="12"/>
    <row r="110" s="283" customFormat="1" ht="12"/>
    <row r="111" s="283" customFormat="1" ht="12"/>
    <row r="112" s="283" customFormat="1" ht="12"/>
    <row r="113" s="283" customFormat="1" ht="12"/>
    <row r="114" s="283" customFormat="1" ht="12"/>
    <row r="115" s="283" customFormat="1" ht="12"/>
  </sheetData>
  <customSheetViews>
    <customSheetView guid="{6A6962C3-E482-4427-A8C8-08CAA95BA31A}" showPageBreaks="1">
      <pane xSplit="1" ySplit="2" topLeftCell="L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9" sqref="A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AU3" activePane="bottomRight" state="frozen"/>
      <selection pane="bottomRight" activeCell="BD20" sqref="BD2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8" topLeftCell="B9" activePane="bottomRight" state="frozen"/>
      <selection pane="bottomRight" activeCell="BR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64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0" showPageBreaks="1">
      <pane xSplit="1" ySplit="9" topLeftCell="B10" activePane="bottomRight" state="frozen"/>
      <selection pane="bottomRight" activeCell="A62" sqref="A62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62:A63"/>
    <mergeCell ref="A4:A5"/>
    <mergeCell ref="B3:N3"/>
    <mergeCell ref="C4:C5"/>
    <mergeCell ref="E4:E5"/>
    <mergeCell ref="G4:G5"/>
    <mergeCell ref="I4:I5"/>
    <mergeCell ref="K4:K5"/>
    <mergeCell ref="B61:N61"/>
    <mergeCell ref="C62:C63"/>
    <mergeCell ref="E62:E63"/>
    <mergeCell ref="G62:G63"/>
    <mergeCell ref="I62:I63"/>
    <mergeCell ref="K62:K6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Width="0" fitToHeight="0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117"/>
  <sheetViews>
    <sheetView zoomScale="110" zoomScaleNormal="110" zoomScaleSheetLayoutView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70" sqref="A1:N70"/>
    </sheetView>
  </sheetViews>
  <sheetFormatPr defaultRowHeight="12.75"/>
  <cols>
    <col min="1" max="1" width="49.28515625" style="6" customWidth="1"/>
    <col min="2" max="2" width="12.710937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5" width="2.7109375" style="21" customWidth="1"/>
    <col min="16" max="16384" width="9.140625" style="6"/>
  </cols>
  <sheetData>
    <row r="1" spans="1:15" ht="14.25">
      <c r="A1" s="280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"/>
    </row>
    <row r="2" spans="1:15">
      <c r="A2" s="281" t="s">
        <v>100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0"/>
    </row>
    <row r="3" spans="1:15" s="283" customFormat="1" ht="12" customHeight="1">
      <c r="A3" s="282"/>
      <c r="B3" s="487" t="s">
        <v>149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323"/>
    </row>
    <row r="4" spans="1:15" s="283" customFormat="1" ht="12" customHeight="1">
      <c r="A4" s="486"/>
      <c r="B4" s="284" t="s">
        <v>12</v>
      </c>
      <c r="C4" s="488"/>
      <c r="D4" s="284"/>
      <c r="E4" s="488"/>
      <c r="F4" s="284" t="s">
        <v>17</v>
      </c>
      <c r="G4" s="490"/>
      <c r="H4" s="284"/>
      <c r="I4" s="490"/>
      <c r="J4" s="284"/>
      <c r="K4" s="490"/>
      <c r="L4" s="284"/>
      <c r="M4" s="285"/>
      <c r="N4" s="284"/>
      <c r="O4" s="324"/>
    </row>
    <row r="5" spans="1:15" s="283" customFormat="1" ht="12" customHeight="1">
      <c r="A5" s="486"/>
      <c r="B5" s="286" t="s">
        <v>13</v>
      </c>
      <c r="C5" s="488"/>
      <c r="D5" s="286"/>
      <c r="E5" s="489"/>
      <c r="F5" s="286" t="s">
        <v>13</v>
      </c>
      <c r="G5" s="490"/>
      <c r="H5" s="286" t="s">
        <v>17</v>
      </c>
      <c r="I5" s="490"/>
      <c r="J5" s="286"/>
      <c r="K5" s="490"/>
      <c r="L5" s="286" t="s">
        <v>21</v>
      </c>
      <c r="M5" s="285"/>
      <c r="N5" s="286"/>
      <c r="O5" s="325"/>
    </row>
    <row r="6" spans="1:15" s="283" customFormat="1" ht="12" customHeight="1">
      <c r="A6" s="282"/>
      <c r="B6" s="286" t="s">
        <v>14</v>
      </c>
      <c r="C6" s="287"/>
      <c r="D6" s="286" t="s">
        <v>16</v>
      </c>
      <c r="E6" s="288"/>
      <c r="F6" s="286" t="s">
        <v>18</v>
      </c>
      <c r="G6" s="289"/>
      <c r="H6" s="286" t="s">
        <v>64</v>
      </c>
      <c r="I6" s="289"/>
      <c r="J6" s="286"/>
      <c r="K6" s="289"/>
      <c r="L6" s="286" t="s">
        <v>22</v>
      </c>
      <c r="M6" s="285"/>
      <c r="N6" s="286"/>
      <c r="O6" s="325"/>
    </row>
    <row r="7" spans="1:15" s="283" customFormat="1" ht="12" customHeight="1">
      <c r="A7" s="282"/>
      <c r="B7" s="286" t="s">
        <v>15</v>
      </c>
      <c r="C7" s="287"/>
      <c r="D7" s="286" t="s">
        <v>13</v>
      </c>
      <c r="E7" s="288"/>
      <c r="F7" s="286" t="s">
        <v>19</v>
      </c>
      <c r="G7" s="289"/>
      <c r="H7" s="286" t="s">
        <v>13</v>
      </c>
      <c r="I7" s="289"/>
      <c r="J7" s="286" t="s">
        <v>20</v>
      </c>
      <c r="K7" s="289"/>
      <c r="L7" s="286" t="s">
        <v>23</v>
      </c>
      <c r="M7" s="285"/>
      <c r="N7" s="286" t="s">
        <v>24</v>
      </c>
      <c r="O7" s="325"/>
    </row>
    <row r="8" spans="1:15" s="283" customFormat="1" ht="12" customHeight="1">
      <c r="A8" s="282"/>
      <c r="B8" s="286" t="s">
        <v>1</v>
      </c>
      <c r="C8" s="291"/>
      <c r="D8" s="286" t="s">
        <v>1</v>
      </c>
      <c r="E8" s="286"/>
      <c r="F8" s="286" t="s">
        <v>1</v>
      </c>
      <c r="G8" s="291"/>
      <c r="H8" s="286" t="s">
        <v>1</v>
      </c>
      <c r="I8" s="291"/>
      <c r="J8" s="286" t="s">
        <v>1</v>
      </c>
      <c r="K8" s="291"/>
      <c r="L8" s="286" t="s">
        <v>1</v>
      </c>
      <c r="M8" s="285"/>
      <c r="N8" s="286" t="s">
        <v>1</v>
      </c>
      <c r="O8" s="325"/>
    </row>
    <row r="9" spans="1:15" s="283" customFormat="1" ht="6.95" customHeight="1">
      <c r="A9" s="282"/>
      <c r="B9" s="292"/>
      <c r="C9" s="292"/>
      <c r="D9" s="292"/>
      <c r="E9" s="292"/>
      <c r="F9" s="292"/>
      <c r="G9" s="294"/>
      <c r="H9" s="292"/>
      <c r="I9" s="294"/>
      <c r="J9" s="292"/>
      <c r="K9" s="294"/>
      <c r="L9" s="292"/>
      <c r="M9" s="294"/>
      <c r="N9" s="292"/>
      <c r="O9" s="326"/>
    </row>
    <row r="10" spans="1:15" s="283" customFormat="1" ht="12" customHeight="1">
      <c r="A10" s="282" t="s">
        <v>87</v>
      </c>
      <c r="B10" s="62">
        <v>831</v>
      </c>
      <c r="C10" s="62"/>
      <c r="D10" s="62">
        <v>521</v>
      </c>
      <c r="E10" s="62"/>
      <c r="F10" s="62">
        <v>385</v>
      </c>
      <c r="G10" s="62"/>
      <c r="H10" s="62">
        <v>25</v>
      </c>
      <c r="I10" s="62"/>
      <c r="J10" s="62">
        <v>-77</v>
      </c>
      <c r="K10" s="62"/>
      <c r="L10" s="62">
        <v>-15</v>
      </c>
      <c r="M10" s="62"/>
      <c r="N10" s="62">
        <v>1670</v>
      </c>
      <c r="O10" s="85"/>
    </row>
    <row r="11" spans="1:15" s="283" customFormat="1" ht="12" customHeight="1">
      <c r="A11" s="282" t="s">
        <v>88</v>
      </c>
      <c r="B11" s="62">
        <v>563</v>
      </c>
      <c r="C11" s="62"/>
      <c r="D11" s="62">
        <v>249</v>
      </c>
      <c r="E11" s="62"/>
      <c r="F11" s="62">
        <v>146</v>
      </c>
      <c r="G11" s="62"/>
      <c r="H11" s="62">
        <v>54</v>
      </c>
      <c r="I11" s="62"/>
      <c r="J11" s="62">
        <v>3</v>
      </c>
      <c r="K11" s="62"/>
      <c r="L11" s="62">
        <v>0</v>
      </c>
      <c r="M11" s="62"/>
      <c r="N11" s="62">
        <v>1015</v>
      </c>
      <c r="O11" s="85"/>
    </row>
    <row r="12" spans="1:15" s="283" customFormat="1" ht="12" customHeight="1">
      <c r="A12" s="282" t="s">
        <v>89</v>
      </c>
      <c r="B12" s="62">
        <v>34</v>
      </c>
      <c r="C12" s="62"/>
      <c r="D12" s="62">
        <v>36</v>
      </c>
      <c r="E12" s="62"/>
      <c r="F12" s="62">
        <v>294</v>
      </c>
      <c r="G12" s="62"/>
      <c r="H12" s="62">
        <v>27</v>
      </c>
      <c r="I12" s="62"/>
      <c r="J12" s="62">
        <v>3</v>
      </c>
      <c r="K12" s="62"/>
      <c r="L12" s="62">
        <v>15</v>
      </c>
      <c r="M12" s="62"/>
      <c r="N12" s="62">
        <v>409</v>
      </c>
      <c r="O12" s="85"/>
    </row>
    <row r="13" spans="1:15" s="283" customFormat="1" ht="12" customHeight="1">
      <c r="A13" s="283" t="s">
        <v>90</v>
      </c>
      <c r="B13" s="63">
        <v>101</v>
      </c>
      <c r="C13" s="295"/>
      <c r="D13" s="63">
        <v>1</v>
      </c>
      <c r="E13" s="295"/>
      <c r="F13" s="63">
        <v>30</v>
      </c>
      <c r="G13" s="295"/>
      <c r="H13" s="63">
        <v>3</v>
      </c>
      <c r="I13" s="295"/>
      <c r="J13" s="63">
        <v>113</v>
      </c>
      <c r="K13" s="295"/>
      <c r="L13" s="63">
        <v>-71</v>
      </c>
      <c r="M13" s="295"/>
      <c r="N13" s="63">
        <v>177</v>
      </c>
      <c r="O13" s="85"/>
    </row>
    <row r="14" spans="1:15" s="283" customFormat="1" ht="6.95" customHeight="1">
      <c r="A14" s="28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85"/>
    </row>
    <row r="15" spans="1:15" s="283" customFormat="1" ht="24" customHeight="1">
      <c r="A15" s="298" t="s">
        <v>91</v>
      </c>
      <c r="B15" s="62">
        <v>1529</v>
      </c>
      <c r="C15" s="62"/>
      <c r="D15" s="62">
        <v>807</v>
      </c>
      <c r="E15" s="62"/>
      <c r="F15" s="62">
        <v>855</v>
      </c>
      <c r="G15" s="62"/>
      <c r="H15" s="62">
        <v>109</v>
      </c>
      <c r="I15" s="62"/>
      <c r="J15" s="62">
        <v>42</v>
      </c>
      <c r="K15" s="62"/>
      <c r="L15" s="62">
        <v>-71</v>
      </c>
      <c r="M15" s="62"/>
      <c r="N15" s="62">
        <v>3271</v>
      </c>
      <c r="O15" s="85"/>
    </row>
    <row r="16" spans="1:15" s="283" customFormat="1" ht="6.95" customHeight="1">
      <c r="A16" s="29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85"/>
    </row>
    <row r="17" spans="1:15" s="283" customFormat="1" ht="12" customHeight="1">
      <c r="A17" s="282" t="s">
        <v>92</v>
      </c>
      <c r="B17" s="300">
        <v>-38</v>
      </c>
      <c r="C17" s="301"/>
      <c r="D17" s="300">
        <v>-14</v>
      </c>
      <c r="E17" s="301"/>
      <c r="F17" s="300">
        <v>-7</v>
      </c>
      <c r="G17" s="301"/>
      <c r="H17" s="300">
        <v>0</v>
      </c>
      <c r="I17" s="301"/>
      <c r="J17" s="300">
        <v>0</v>
      </c>
      <c r="K17" s="301"/>
      <c r="L17" s="300">
        <v>0</v>
      </c>
      <c r="M17" s="301"/>
      <c r="N17" s="300">
        <v>-59</v>
      </c>
      <c r="O17" s="90"/>
    </row>
    <row r="18" spans="1:15" s="283" customFormat="1" ht="6.95" customHeight="1">
      <c r="A18" s="298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85"/>
    </row>
    <row r="19" spans="1:15" s="283" customFormat="1" ht="12" customHeight="1">
      <c r="A19" s="315" t="s">
        <v>96</v>
      </c>
      <c r="B19" s="62">
        <v>1491</v>
      </c>
      <c r="C19" s="62"/>
      <c r="D19" s="62">
        <v>793</v>
      </c>
      <c r="E19" s="62"/>
      <c r="F19" s="62">
        <v>848</v>
      </c>
      <c r="G19" s="62"/>
      <c r="H19" s="62">
        <v>109</v>
      </c>
      <c r="I19" s="62"/>
      <c r="J19" s="62">
        <v>42</v>
      </c>
      <c r="K19" s="62"/>
      <c r="L19" s="62">
        <v>-71</v>
      </c>
      <c r="M19" s="62"/>
      <c r="N19" s="62">
        <v>3212</v>
      </c>
      <c r="O19" s="85"/>
    </row>
    <row r="20" spans="1:15" s="283" customFormat="1" ht="6.95" customHeight="1">
      <c r="A20" s="28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85"/>
    </row>
    <row r="21" spans="1:15" s="283" customFormat="1" ht="12" customHeight="1">
      <c r="A21" s="282" t="s">
        <v>3</v>
      </c>
      <c r="B21" s="295">
        <v>-569</v>
      </c>
      <c r="C21" s="295"/>
      <c r="D21" s="295">
        <v>-217</v>
      </c>
      <c r="E21" s="295"/>
      <c r="F21" s="295">
        <v>-366</v>
      </c>
      <c r="G21" s="295"/>
      <c r="H21" s="295">
        <v>-55</v>
      </c>
      <c r="I21" s="295"/>
      <c r="J21" s="295">
        <v>-215</v>
      </c>
      <c r="K21" s="295"/>
      <c r="L21" s="295">
        <v>71</v>
      </c>
      <c r="M21" s="295"/>
      <c r="N21" s="295">
        <v>-1351</v>
      </c>
      <c r="O21" s="85"/>
    </row>
    <row r="22" spans="1:15" s="283" customFormat="1" ht="6.95" customHeight="1">
      <c r="A22" s="298"/>
      <c r="B22" s="302"/>
      <c r="C22" s="62"/>
      <c r="D22" s="302"/>
      <c r="E22" s="62"/>
      <c r="F22" s="302"/>
      <c r="G22" s="62"/>
      <c r="H22" s="302"/>
      <c r="I22" s="62"/>
      <c r="J22" s="302"/>
      <c r="K22" s="62"/>
      <c r="L22" s="302"/>
      <c r="M22" s="62"/>
      <c r="N22" s="302"/>
      <c r="O22" s="85"/>
    </row>
    <row r="23" spans="1:15" s="283" customFormat="1" ht="12" customHeight="1">
      <c r="A23" s="298" t="s">
        <v>38</v>
      </c>
      <c r="B23" s="62">
        <v>922</v>
      </c>
      <c r="C23" s="62"/>
      <c r="D23" s="62">
        <v>576</v>
      </c>
      <c r="E23" s="62"/>
      <c r="F23" s="62">
        <v>482</v>
      </c>
      <c r="G23" s="62"/>
      <c r="H23" s="62">
        <v>54</v>
      </c>
      <c r="I23" s="62"/>
      <c r="J23" s="62">
        <v>-173</v>
      </c>
      <c r="K23" s="62"/>
      <c r="L23" s="62">
        <v>0</v>
      </c>
      <c r="M23" s="62"/>
      <c r="N23" s="62">
        <v>1861</v>
      </c>
      <c r="O23" s="85"/>
    </row>
    <row r="24" spans="1:15" s="283" customFormat="1" ht="6.95" customHeight="1">
      <c r="A24" s="299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85"/>
    </row>
    <row r="25" spans="1:15" s="283" customFormat="1" ht="12" customHeight="1">
      <c r="A25" s="282" t="s">
        <v>94</v>
      </c>
      <c r="B25" s="295">
        <v>5</v>
      </c>
      <c r="C25" s="295"/>
      <c r="D25" s="295">
        <v>0</v>
      </c>
      <c r="E25" s="295"/>
      <c r="F25" s="295">
        <v>0</v>
      </c>
      <c r="G25" s="295"/>
      <c r="H25" s="295">
        <v>0</v>
      </c>
      <c r="I25" s="295"/>
      <c r="J25" s="295">
        <v>0</v>
      </c>
      <c r="K25" s="295"/>
      <c r="L25" s="295">
        <v>0</v>
      </c>
      <c r="M25" s="295"/>
      <c r="N25" s="295">
        <v>5</v>
      </c>
      <c r="O25" s="85"/>
    </row>
    <row r="26" spans="1:15" s="283" customFormat="1" ht="6.95" customHeight="1">
      <c r="A26" s="298"/>
      <c r="B26" s="302"/>
      <c r="C26" s="62"/>
      <c r="D26" s="302"/>
      <c r="E26" s="62"/>
      <c r="F26" s="302"/>
      <c r="G26" s="62"/>
      <c r="H26" s="302"/>
      <c r="I26" s="62"/>
      <c r="J26" s="302"/>
      <c r="K26" s="62"/>
      <c r="L26" s="302"/>
      <c r="M26" s="62"/>
      <c r="N26" s="302"/>
      <c r="O26" s="85"/>
    </row>
    <row r="27" spans="1:15" s="283" customFormat="1" ht="12" customHeight="1" thickBot="1">
      <c r="A27" s="298" t="s">
        <v>95</v>
      </c>
      <c r="B27" s="75">
        <v>927</v>
      </c>
      <c r="C27" s="295"/>
      <c r="D27" s="75">
        <v>576</v>
      </c>
      <c r="E27" s="295"/>
      <c r="F27" s="75">
        <v>482</v>
      </c>
      <c r="G27" s="295"/>
      <c r="H27" s="75">
        <v>54</v>
      </c>
      <c r="I27" s="295"/>
      <c r="J27" s="75">
        <v>-173</v>
      </c>
      <c r="K27" s="295"/>
      <c r="L27" s="75">
        <v>0</v>
      </c>
      <c r="M27" s="295"/>
      <c r="N27" s="75">
        <v>1866</v>
      </c>
      <c r="O27" s="85"/>
    </row>
    <row r="28" spans="1:15" s="283" customFormat="1" ht="12" customHeight="1">
      <c r="A28" s="282"/>
      <c r="B28" s="303"/>
      <c r="C28" s="62"/>
      <c r="D28" s="303"/>
      <c r="E28" s="62"/>
      <c r="F28" s="303"/>
      <c r="G28" s="62"/>
      <c r="H28" s="303"/>
      <c r="I28" s="62"/>
      <c r="J28" s="303"/>
      <c r="K28" s="62"/>
      <c r="L28" s="303"/>
      <c r="M28" s="62"/>
      <c r="N28" s="303"/>
      <c r="O28" s="90"/>
    </row>
    <row r="29" spans="1:15" s="283" customFormat="1" ht="12" customHeight="1">
      <c r="A29" s="313" t="s">
        <v>202</v>
      </c>
      <c r="B29" s="303"/>
      <c r="C29" s="62"/>
      <c r="D29" s="303"/>
      <c r="E29" s="62"/>
      <c r="F29" s="303"/>
      <c r="G29" s="62"/>
      <c r="H29" s="303"/>
      <c r="I29" s="62"/>
      <c r="J29" s="303"/>
      <c r="K29" s="62"/>
      <c r="L29" s="303"/>
      <c r="M29" s="62"/>
      <c r="N29" s="303"/>
      <c r="O29" s="90"/>
    </row>
    <row r="30" spans="1:15" s="283" customFormat="1" ht="6.95" customHeight="1">
      <c r="A30" s="298"/>
      <c r="B30" s="303"/>
      <c r="C30" s="62"/>
      <c r="D30" s="303"/>
      <c r="E30" s="62"/>
      <c r="F30" s="303"/>
      <c r="G30" s="62"/>
      <c r="H30" s="303"/>
      <c r="I30" s="62"/>
      <c r="J30" s="303"/>
      <c r="K30" s="62"/>
      <c r="L30" s="303"/>
      <c r="M30" s="62"/>
      <c r="N30" s="303"/>
      <c r="O30" s="90"/>
    </row>
    <row r="31" spans="1:15" s="283" customFormat="1" ht="12" customHeight="1">
      <c r="A31" s="282" t="s">
        <v>65</v>
      </c>
      <c r="B31" s="303">
        <v>0</v>
      </c>
      <c r="C31" s="62"/>
      <c r="D31" s="303">
        <v>0</v>
      </c>
      <c r="E31" s="62"/>
      <c r="F31" s="303">
        <v>0</v>
      </c>
      <c r="G31" s="62"/>
      <c r="H31" s="303">
        <v>0</v>
      </c>
      <c r="I31" s="62"/>
      <c r="J31" s="303">
        <v>-1</v>
      </c>
      <c r="K31" s="62"/>
      <c r="L31" s="303">
        <v>0</v>
      </c>
      <c r="M31" s="62"/>
      <c r="N31" s="303">
        <v>-1</v>
      </c>
      <c r="O31" s="90"/>
    </row>
    <row r="32" spans="1:15" s="283" customFormat="1" ht="12" customHeight="1">
      <c r="A32" s="282" t="s">
        <v>84</v>
      </c>
      <c r="B32" s="303">
        <v>0</v>
      </c>
      <c r="C32" s="62"/>
      <c r="D32" s="303">
        <v>0</v>
      </c>
      <c r="E32" s="62"/>
      <c r="F32" s="303">
        <v>0</v>
      </c>
      <c r="G32" s="62"/>
      <c r="H32" s="303">
        <v>0</v>
      </c>
      <c r="I32" s="62"/>
      <c r="J32" s="303">
        <v>0</v>
      </c>
      <c r="K32" s="62"/>
      <c r="L32" s="303">
        <v>0</v>
      </c>
      <c r="M32" s="62"/>
      <c r="N32" s="303">
        <v>0</v>
      </c>
      <c r="O32" s="85"/>
    </row>
    <row r="33" spans="1:15" s="307" customFormat="1" ht="12" customHeight="1">
      <c r="A33" s="329" t="s">
        <v>66</v>
      </c>
      <c r="B33" s="301">
        <v>0</v>
      </c>
      <c r="C33" s="295"/>
      <c r="D33" s="301">
        <v>0</v>
      </c>
      <c r="E33" s="295"/>
      <c r="F33" s="301">
        <v>0</v>
      </c>
      <c r="G33" s="295"/>
      <c r="H33" s="301">
        <v>0</v>
      </c>
      <c r="I33" s="295"/>
      <c r="J33" s="301">
        <v>0</v>
      </c>
      <c r="K33" s="295"/>
      <c r="L33" s="301">
        <v>0</v>
      </c>
      <c r="M33" s="295"/>
      <c r="N33" s="301">
        <v>0</v>
      </c>
      <c r="O33" s="85"/>
    </row>
    <row r="34" spans="1:15" s="283" customFormat="1" ht="6.95" customHeight="1">
      <c r="B34" s="301"/>
      <c r="C34" s="303"/>
      <c r="D34" s="301"/>
      <c r="E34" s="303"/>
      <c r="F34" s="301"/>
      <c r="G34" s="303"/>
      <c r="H34" s="301"/>
      <c r="I34" s="303"/>
      <c r="J34" s="301"/>
      <c r="K34" s="303"/>
      <c r="L34" s="301"/>
      <c r="M34" s="62"/>
      <c r="N34" s="301"/>
      <c r="O34" s="90"/>
    </row>
    <row r="35" spans="1:15" s="283" customFormat="1" ht="12" customHeight="1">
      <c r="B35" s="303"/>
      <c r="C35" s="62"/>
      <c r="D35" s="303"/>
      <c r="E35" s="62"/>
      <c r="F35" s="303"/>
      <c r="G35" s="62"/>
      <c r="H35" s="303"/>
      <c r="I35" s="62"/>
      <c r="J35" s="303"/>
      <c r="K35" s="62"/>
      <c r="L35" s="303"/>
      <c r="M35" s="62"/>
      <c r="N35" s="303"/>
      <c r="O35" s="90"/>
    </row>
    <row r="36" spans="1:15" s="283" customFormat="1" ht="12" customHeight="1">
      <c r="A36" s="313" t="s">
        <v>69</v>
      </c>
      <c r="B36" s="303"/>
      <c r="C36" s="62"/>
      <c r="D36" s="303"/>
      <c r="E36" s="62"/>
      <c r="F36" s="303"/>
      <c r="G36" s="62"/>
      <c r="H36" s="303"/>
      <c r="I36" s="62"/>
      <c r="J36" s="303"/>
      <c r="K36" s="62"/>
      <c r="L36" s="303"/>
      <c r="M36" s="62"/>
      <c r="N36" s="303"/>
      <c r="O36" s="327"/>
    </row>
    <row r="37" spans="1:15" s="283" customFormat="1" ht="6.95" customHeight="1">
      <c r="A37" s="298"/>
      <c r="B37" s="303"/>
      <c r="C37" s="62"/>
      <c r="D37" s="303"/>
      <c r="E37" s="62"/>
      <c r="F37" s="303"/>
      <c r="G37" s="62"/>
      <c r="H37" s="303"/>
      <c r="I37" s="62"/>
      <c r="J37" s="303"/>
      <c r="K37" s="62"/>
      <c r="L37" s="303"/>
      <c r="M37" s="62"/>
      <c r="N37" s="303"/>
      <c r="O37" s="328"/>
    </row>
    <row r="38" spans="1:15" s="283" customFormat="1" ht="12" customHeight="1">
      <c r="A38" s="298" t="s">
        <v>10</v>
      </c>
      <c r="B38" s="303"/>
      <c r="C38" s="62"/>
      <c r="D38" s="303"/>
      <c r="E38" s="62"/>
      <c r="F38" s="303"/>
      <c r="G38" s="62"/>
      <c r="H38" s="303"/>
      <c r="I38" s="62"/>
      <c r="J38" s="303"/>
      <c r="K38" s="62"/>
      <c r="L38" s="303"/>
      <c r="M38" s="62"/>
      <c r="N38" s="303"/>
      <c r="O38" s="328"/>
    </row>
    <row r="39" spans="1:15" s="283" customFormat="1" ht="12" customHeight="1">
      <c r="A39" s="282" t="s">
        <v>122</v>
      </c>
      <c r="B39" s="303">
        <v>0</v>
      </c>
      <c r="C39" s="303"/>
      <c r="D39" s="303">
        <v>0</v>
      </c>
      <c r="E39" s="303"/>
      <c r="F39" s="303">
        <v>-7</v>
      </c>
      <c r="G39" s="303"/>
      <c r="H39" s="303">
        <v>0</v>
      </c>
      <c r="I39" s="303"/>
      <c r="J39" s="303">
        <v>0</v>
      </c>
      <c r="K39" s="303"/>
      <c r="L39" s="303">
        <v>0</v>
      </c>
      <c r="M39" s="303"/>
      <c r="N39" s="303">
        <v>-7</v>
      </c>
      <c r="O39" s="329"/>
    </row>
    <row r="40" spans="1:15" s="283" customFormat="1" ht="12" customHeight="1">
      <c r="A40" s="282" t="s">
        <v>123</v>
      </c>
      <c r="B40" s="303">
        <v>0</v>
      </c>
      <c r="C40" s="303"/>
      <c r="D40" s="303">
        <v>0</v>
      </c>
      <c r="E40" s="303"/>
      <c r="F40" s="303">
        <v>0</v>
      </c>
      <c r="G40" s="303"/>
      <c r="H40" s="303">
        <v>0</v>
      </c>
      <c r="I40" s="303"/>
      <c r="J40" s="303">
        <v>0</v>
      </c>
      <c r="K40" s="303"/>
      <c r="L40" s="303">
        <v>0</v>
      </c>
      <c r="M40" s="303"/>
      <c r="N40" s="303">
        <v>0</v>
      </c>
      <c r="O40" s="329"/>
    </row>
    <row r="41" spans="1:15" s="283" customFormat="1" ht="12" customHeight="1">
      <c r="A41" s="449" t="s">
        <v>203</v>
      </c>
      <c r="B41" s="303">
        <v>0</v>
      </c>
      <c r="C41" s="303"/>
      <c r="D41" s="303">
        <v>0</v>
      </c>
      <c r="E41" s="303"/>
      <c r="F41" s="303">
        <v>0</v>
      </c>
      <c r="G41" s="303"/>
      <c r="H41" s="303">
        <v>0</v>
      </c>
      <c r="I41" s="303"/>
      <c r="J41" s="303">
        <v>-271</v>
      </c>
      <c r="K41" s="303"/>
      <c r="L41" s="303">
        <v>0</v>
      </c>
      <c r="M41" s="303"/>
      <c r="N41" s="303">
        <v>-271</v>
      </c>
      <c r="O41" s="329"/>
    </row>
    <row r="42" spans="1:15" s="283" customFormat="1" ht="12.75" customHeight="1">
      <c r="A42" s="282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29"/>
    </row>
    <row r="43" spans="1:15" s="283" customFormat="1" ht="12" customHeight="1">
      <c r="A43" s="282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29"/>
    </row>
    <row r="44" spans="1:15" s="283" customFormat="1" ht="12" customHeight="1">
      <c r="A44" s="282"/>
      <c r="B44" s="295"/>
      <c r="C44" s="295"/>
      <c r="D44" s="295"/>
      <c r="E44" s="295"/>
      <c r="F44" s="296"/>
      <c r="G44" s="295"/>
      <c r="H44" s="296"/>
      <c r="I44" s="295"/>
      <c r="J44" s="296"/>
      <c r="K44" s="295"/>
      <c r="L44" s="296"/>
      <c r="M44" s="295"/>
      <c r="N44" s="296"/>
      <c r="O44" s="329"/>
    </row>
    <row r="45" spans="1:15" s="283" customFormat="1" ht="6.95" customHeight="1">
      <c r="B45" s="305"/>
      <c r="C45" s="303"/>
      <c r="D45" s="305"/>
      <c r="E45" s="303"/>
      <c r="F45" s="303"/>
      <c r="G45" s="303"/>
      <c r="H45" s="303"/>
      <c r="I45" s="303"/>
      <c r="J45" s="303"/>
      <c r="K45" s="303"/>
      <c r="L45" s="303"/>
      <c r="M45" s="62"/>
      <c r="N45" s="303"/>
      <c r="O45" s="307"/>
    </row>
    <row r="46" spans="1:15" s="283" customFormat="1" ht="12" customHeight="1" thickBot="1">
      <c r="B46" s="306">
        <v>0</v>
      </c>
      <c r="C46" s="62"/>
      <c r="D46" s="306">
        <v>0</v>
      </c>
      <c r="E46" s="62"/>
      <c r="F46" s="306">
        <v>-7</v>
      </c>
      <c r="G46" s="62"/>
      <c r="H46" s="306">
        <v>0</v>
      </c>
      <c r="I46" s="62"/>
      <c r="J46" s="306">
        <v>-271</v>
      </c>
      <c r="K46" s="62"/>
      <c r="L46" s="306">
        <v>0</v>
      </c>
      <c r="M46" s="62"/>
      <c r="N46" s="306">
        <v>-278</v>
      </c>
      <c r="O46" s="307"/>
    </row>
    <row r="47" spans="1:15" s="283" customFormat="1" ht="6.95" customHeight="1">
      <c r="B47" s="303"/>
      <c r="C47" s="62"/>
      <c r="D47" s="303"/>
      <c r="E47" s="62"/>
      <c r="F47" s="303"/>
      <c r="G47" s="62"/>
      <c r="H47" s="303"/>
      <c r="I47" s="62"/>
      <c r="J47" s="303"/>
      <c r="K47" s="62"/>
      <c r="L47" s="303"/>
      <c r="M47" s="62"/>
      <c r="N47" s="303"/>
      <c r="O47" s="307"/>
    </row>
    <row r="48" spans="1:15" s="283" customFormat="1" ht="12">
      <c r="A48" s="298" t="s">
        <v>11</v>
      </c>
      <c r="B48" s="303"/>
      <c r="C48" s="62"/>
      <c r="D48" s="303"/>
      <c r="E48" s="62"/>
      <c r="F48" s="303"/>
      <c r="G48" s="62"/>
      <c r="H48" s="303"/>
      <c r="I48" s="62"/>
      <c r="J48" s="303"/>
      <c r="K48" s="62"/>
      <c r="L48" s="303"/>
      <c r="M48" s="62"/>
      <c r="N48" s="303"/>
      <c r="O48" s="328"/>
    </row>
    <row r="49" spans="1:17" s="283" customFormat="1" ht="12">
      <c r="A49" s="282"/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29"/>
    </row>
    <row r="50" spans="1:17" s="283" customFormat="1" ht="12">
      <c r="A50" s="282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29"/>
    </row>
    <row r="51" spans="1:17" s="307" customFormat="1" ht="12"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</row>
    <row r="52" spans="1:17" s="307" customFormat="1" ht="12"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</row>
    <row r="53" spans="1:17" s="283" customFormat="1" ht="12">
      <c r="A53" s="282"/>
      <c r="B53" s="303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29"/>
    </row>
    <row r="54" spans="1:17" s="283" customFormat="1" ht="12">
      <c r="B54" s="303"/>
      <c r="C54" s="303"/>
      <c r="D54" s="303"/>
      <c r="E54" s="303"/>
      <c r="F54" s="316"/>
      <c r="G54" s="303"/>
      <c r="H54" s="316"/>
      <c r="I54" s="303"/>
      <c r="J54" s="316"/>
      <c r="K54" s="303"/>
      <c r="L54" s="316"/>
      <c r="M54" s="303"/>
      <c r="N54" s="303"/>
      <c r="O54" s="307"/>
    </row>
    <row r="55" spans="1:17" s="283" customFormat="1" ht="6.95" customHeight="1">
      <c r="B55" s="305"/>
      <c r="C55" s="303"/>
      <c r="D55" s="305"/>
      <c r="E55" s="303"/>
      <c r="F55" s="301"/>
      <c r="G55" s="303"/>
      <c r="H55" s="303"/>
      <c r="I55" s="303"/>
      <c r="J55" s="303"/>
      <c r="K55" s="303"/>
      <c r="L55" s="303"/>
      <c r="M55" s="62"/>
      <c r="N55" s="305"/>
      <c r="O55" s="307"/>
    </row>
    <row r="56" spans="1:17" s="307" customFormat="1" thickBot="1">
      <c r="B56" s="306"/>
      <c r="C56" s="295"/>
      <c r="D56" s="306"/>
      <c r="E56" s="295"/>
      <c r="F56" s="306"/>
      <c r="G56" s="295"/>
      <c r="H56" s="306"/>
      <c r="I56" s="295"/>
      <c r="J56" s="306"/>
      <c r="K56" s="295"/>
      <c r="L56" s="306"/>
      <c r="M56" s="295"/>
      <c r="N56" s="306"/>
    </row>
    <row r="57" spans="1:17" s="309" customFormat="1" ht="12">
      <c r="A57" s="308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85"/>
    </row>
    <row r="58" spans="1:17" s="283" customFormat="1" ht="12" customHeight="1">
      <c r="A58" s="317"/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85"/>
    </row>
    <row r="59" spans="1:17" s="283" customFormat="1" ht="12">
      <c r="A59" s="313" t="s">
        <v>61</v>
      </c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85"/>
    </row>
    <row r="60" spans="1:17" s="283" customFormat="1" ht="12" customHeight="1">
      <c r="A60" s="282"/>
      <c r="B60" s="491" t="s">
        <v>150</v>
      </c>
      <c r="C60" s="491"/>
      <c r="D60" s="491"/>
      <c r="E60" s="491"/>
      <c r="F60" s="491"/>
      <c r="G60" s="491"/>
      <c r="H60" s="491"/>
      <c r="I60" s="491"/>
      <c r="J60" s="491"/>
      <c r="K60" s="491"/>
      <c r="L60" s="491"/>
      <c r="M60" s="491"/>
      <c r="N60" s="491"/>
      <c r="O60" s="330"/>
    </row>
    <row r="61" spans="1:17" s="283" customFormat="1" ht="12" customHeight="1">
      <c r="A61" s="486"/>
      <c r="B61" s="284" t="s">
        <v>12</v>
      </c>
      <c r="C61" s="488"/>
      <c r="D61" s="284"/>
      <c r="E61" s="488"/>
      <c r="F61" s="284" t="s">
        <v>17</v>
      </c>
      <c r="G61" s="490"/>
      <c r="H61" s="284"/>
      <c r="I61" s="490"/>
      <c r="J61" s="284"/>
      <c r="K61" s="490"/>
      <c r="L61" s="284"/>
      <c r="M61" s="285"/>
      <c r="N61" s="284"/>
      <c r="O61" s="324"/>
      <c r="P61" s="105"/>
      <c r="Q61" s="105"/>
    </row>
    <row r="62" spans="1:17" s="283" customFormat="1" ht="12" customHeight="1">
      <c r="A62" s="486"/>
      <c r="B62" s="286" t="s">
        <v>13</v>
      </c>
      <c r="C62" s="488"/>
      <c r="D62" s="286"/>
      <c r="E62" s="489"/>
      <c r="F62" s="286" t="s">
        <v>13</v>
      </c>
      <c r="G62" s="490"/>
      <c r="H62" s="286" t="s">
        <v>17</v>
      </c>
      <c r="I62" s="490"/>
      <c r="J62" s="286"/>
      <c r="K62" s="490"/>
      <c r="L62" s="286" t="s">
        <v>21</v>
      </c>
      <c r="M62" s="285"/>
      <c r="N62" s="286"/>
      <c r="O62" s="325"/>
      <c r="P62" s="109"/>
      <c r="Q62" s="109"/>
    </row>
    <row r="63" spans="1:17" s="283" customFormat="1" ht="12" customHeight="1">
      <c r="A63" s="282"/>
      <c r="B63" s="286" t="s">
        <v>14</v>
      </c>
      <c r="C63" s="287"/>
      <c r="D63" s="286" t="s">
        <v>16</v>
      </c>
      <c r="E63" s="288"/>
      <c r="F63" s="286" t="s">
        <v>18</v>
      </c>
      <c r="G63" s="289"/>
      <c r="H63" s="286" t="s">
        <v>64</v>
      </c>
      <c r="I63" s="289"/>
      <c r="J63" s="286"/>
      <c r="K63" s="289"/>
      <c r="L63" s="286" t="s">
        <v>22</v>
      </c>
      <c r="M63" s="285"/>
      <c r="N63" s="286"/>
      <c r="O63" s="325"/>
      <c r="P63" s="109"/>
      <c r="Q63" s="109"/>
    </row>
    <row r="64" spans="1:17" s="283" customFormat="1" ht="12" customHeight="1">
      <c r="A64" s="282"/>
      <c r="B64" s="286" t="s">
        <v>15</v>
      </c>
      <c r="C64" s="287"/>
      <c r="D64" s="286" t="s">
        <v>13</v>
      </c>
      <c r="E64" s="288"/>
      <c r="F64" s="286" t="s">
        <v>19</v>
      </c>
      <c r="G64" s="289"/>
      <c r="H64" s="286" t="s">
        <v>13</v>
      </c>
      <c r="I64" s="289"/>
      <c r="J64" s="286" t="s">
        <v>20</v>
      </c>
      <c r="K64" s="289"/>
      <c r="L64" s="286" t="s">
        <v>23</v>
      </c>
      <c r="M64" s="285"/>
      <c r="N64" s="286" t="s">
        <v>24</v>
      </c>
      <c r="O64" s="325"/>
      <c r="P64" s="109"/>
      <c r="Q64" s="109"/>
    </row>
    <row r="65" spans="1:17" s="283" customFormat="1" ht="12" customHeight="1">
      <c r="A65" s="282"/>
      <c r="B65" s="286" t="s">
        <v>1</v>
      </c>
      <c r="C65" s="291"/>
      <c r="D65" s="286" t="s">
        <v>1</v>
      </c>
      <c r="E65" s="286"/>
      <c r="F65" s="286" t="s">
        <v>1</v>
      </c>
      <c r="G65" s="291"/>
      <c r="H65" s="286" t="s">
        <v>1</v>
      </c>
      <c r="I65" s="291"/>
      <c r="J65" s="286" t="s">
        <v>1</v>
      </c>
      <c r="K65" s="291"/>
      <c r="L65" s="286" t="s">
        <v>1</v>
      </c>
      <c r="M65" s="285"/>
      <c r="N65" s="286" t="s">
        <v>1</v>
      </c>
      <c r="O65" s="325"/>
      <c r="P65" s="109"/>
      <c r="Q65" s="109"/>
    </row>
    <row r="66" spans="1:17" s="283" customFormat="1" ht="6.95" customHeight="1">
      <c r="A66" s="282"/>
      <c r="B66" s="133"/>
      <c r="C66" s="311"/>
      <c r="D66" s="133"/>
      <c r="E66" s="133"/>
      <c r="F66" s="133"/>
      <c r="G66" s="311"/>
      <c r="H66" s="133"/>
      <c r="I66" s="311"/>
      <c r="J66" s="133"/>
      <c r="K66" s="311"/>
      <c r="L66" s="133"/>
      <c r="M66" s="312"/>
      <c r="N66" s="133"/>
      <c r="O66" s="331"/>
      <c r="P66" s="109"/>
      <c r="Q66" s="109"/>
    </row>
    <row r="67" spans="1:17" s="283" customFormat="1" ht="12">
      <c r="A67" s="283" t="s">
        <v>62</v>
      </c>
      <c r="B67" s="62">
        <v>67337</v>
      </c>
      <c r="C67" s="62"/>
      <c r="D67" s="62">
        <v>82247</v>
      </c>
      <c r="E67" s="62"/>
      <c r="F67" s="62">
        <v>50217</v>
      </c>
      <c r="G67" s="62"/>
      <c r="H67" s="62">
        <v>8467</v>
      </c>
      <c r="I67" s="62"/>
      <c r="J67" s="62">
        <v>1632</v>
      </c>
      <c r="K67" s="62"/>
      <c r="L67" s="62">
        <v>0</v>
      </c>
      <c r="M67" s="62"/>
      <c r="N67" s="62">
        <v>209900</v>
      </c>
      <c r="O67" s="85"/>
      <c r="P67" s="319"/>
    </row>
    <row r="68" spans="1:17" s="283" customFormat="1" ht="12">
      <c r="A68" s="283" t="s">
        <v>98</v>
      </c>
      <c r="B68" s="62">
        <v>222098</v>
      </c>
      <c r="C68" s="62"/>
      <c r="D68" s="62">
        <v>102191</v>
      </c>
      <c r="E68" s="62"/>
      <c r="F68" s="62">
        <v>42413</v>
      </c>
      <c r="G68" s="62"/>
      <c r="H68" s="62">
        <v>18839</v>
      </c>
      <c r="I68" s="62"/>
      <c r="J68" s="62">
        <v>393</v>
      </c>
      <c r="K68" s="62"/>
      <c r="L68" s="62">
        <v>0</v>
      </c>
      <c r="M68" s="62"/>
      <c r="N68" s="62">
        <v>385934</v>
      </c>
      <c r="O68" s="85"/>
      <c r="P68" s="319"/>
    </row>
    <row r="69" spans="1:17" s="309" customFormat="1" ht="12">
      <c r="B69" s="283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332"/>
      <c r="P69" s="320"/>
    </row>
    <row r="70" spans="1:17" s="283" customFormat="1" ht="12">
      <c r="A70" s="101" t="s">
        <v>63</v>
      </c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333"/>
    </row>
    <row r="71" spans="1:17" s="283" customFormat="1" ht="12">
      <c r="A71" s="143"/>
      <c r="O71" s="332"/>
    </row>
    <row r="72" spans="1:17" s="283" customFormat="1" ht="12">
      <c r="O72" s="332"/>
    </row>
    <row r="73" spans="1:17" s="283" customFormat="1" ht="12">
      <c r="O73" s="332"/>
    </row>
    <row r="74" spans="1:17" s="283" customFormat="1" ht="12">
      <c r="O74" s="332"/>
    </row>
    <row r="75" spans="1:17" s="283" customFormat="1" ht="12">
      <c r="O75" s="332"/>
    </row>
    <row r="76" spans="1:17" s="283" customFormat="1" ht="12">
      <c r="O76" s="332"/>
    </row>
    <row r="77" spans="1:17" s="283" customFormat="1" ht="12">
      <c r="O77" s="332"/>
    </row>
    <row r="78" spans="1:17" s="283" customFormat="1" ht="12">
      <c r="O78" s="332"/>
    </row>
    <row r="79" spans="1:17" s="283" customFormat="1" ht="12">
      <c r="O79" s="332"/>
    </row>
    <row r="80" spans="1:17" s="283" customFormat="1" ht="12">
      <c r="O80" s="332"/>
    </row>
    <row r="81" spans="15:15" s="283" customFormat="1" ht="12">
      <c r="O81" s="332"/>
    </row>
    <row r="82" spans="15:15" s="283" customFormat="1" ht="12">
      <c r="O82" s="332"/>
    </row>
    <row r="83" spans="15:15" s="283" customFormat="1" ht="12">
      <c r="O83" s="332"/>
    </row>
    <row r="84" spans="15:15" s="283" customFormat="1" ht="12">
      <c r="O84" s="332"/>
    </row>
    <row r="85" spans="15:15" s="283" customFormat="1" ht="12">
      <c r="O85" s="332"/>
    </row>
    <row r="86" spans="15:15" s="283" customFormat="1" ht="12">
      <c r="O86" s="332"/>
    </row>
    <row r="87" spans="15:15" s="283" customFormat="1" ht="12">
      <c r="O87" s="332"/>
    </row>
    <row r="88" spans="15:15" s="283" customFormat="1" ht="12">
      <c r="O88" s="332"/>
    </row>
    <row r="89" spans="15:15" s="283" customFormat="1" ht="12">
      <c r="O89" s="332"/>
    </row>
    <row r="90" spans="15:15" s="283" customFormat="1" ht="12">
      <c r="O90" s="332"/>
    </row>
    <row r="91" spans="15:15" s="283" customFormat="1" ht="12">
      <c r="O91" s="332"/>
    </row>
    <row r="92" spans="15:15" s="283" customFormat="1" ht="12">
      <c r="O92" s="332"/>
    </row>
    <row r="93" spans="15:15" s="283" customFormat="1" ht="12">
      <c r="O93" s="332"/>
    </row>
    <row r="94" spans="15:15" s="283" customFormat="1" ht="12">
      <c r="O94" s="332"/>
    </row>
    <row r="95" spans="15:15" s="283" customFormat="1" ht="12">
      <c r="O95" s="332"/>
    </row>
    <row r="96" spans="15:15" s="283" customFormat="1" ht="12">
      <c r="O96" s="332"/>
    </row>
    <row r="97" spans="15:15" s="283" customFormat="1" ht="12">
      <c r="O97" s="332"/>
    </row>
    <row r="98" spans="15:15" s="283" customFormat="1" ht="12">
      <c r="O98" s="332"/>
    </row>
    <row r="99" spans="15:15" s="283" customFormat="1" ht="12">
      <c r="O99" s="332"/>
    </row>
    <row r="100" spans="15:15" s="283" customFormat="1" ht="12">
      <c r="O100" s="332"/>
    </row>
    <row r="101" spans="15:15" s="283" customFormat="1" ht="12">
      <c r="O101" s="332"/>
    </row>
    <row r="102" spans="15:15" s="283" customFormat="1" ht="12">
      <c r="O102" s="332"/>
    </row>
    <row r="103" spans="15:15" s="283" customFormat="1" ht="12">
      <c r="O103" s="332"/>
    </row>
    <row r="104" spans="15:15" s="283" customFormat="1" ht="12">
      <c r="O104" s="332"/>
    </row>
    <row r="105" spans="15:15" s="283" customFormat="1" ht="12">
      <c r="O105" s="332"/>
    </row>
    <row r="106" spans="15:15" s="283" customFormat="1" ht="12">
      <c r="O106" s="332"/>
    </row>
    <row r="107" spans="15:15" s="283" customFormat="1" ht="12">
      <c r="O107" s="332"/>
    </row>
    <row r="108" spans="15:15" s="283" customFormat="1" ht="12">
      <c r="O108" s="332"/>
    </row>
    <row r="109" spans="15:15" s="283" customFormat="1" ht="12">
      <c r="O109" s="332"/>
    </row>
    <row r="110" spans="15:15" s="283" customFormat="1" ht="12">
      <c r="O110" s="332"/>
    </row>
    <row r="111" spans="15:15" s="283" customFormat="1" ht="12">
      <c r="O111" s="332"/>
    </row>
    <row r="112" spans="15:15" s="283" customFormat="1" ht="12">
      <c r="O112" s="332"/>
    </row>
    <row r="113" spans="15:15" s="283" customFormat="1" ht="12">
      <c r="O113" s="332"/>
    </row>
    <row r="114" spans="15:15" s="283" customFormat="1" ht="12">
      <c r="O114" s="332"/>
    </row>
    <row r="115" spans="15:15" s="283" customFormat="1" ht="12">
      <c r="O115" s="332"/>
    </row>
    <row r="116" spans="15:15" s="283" customFormat="1" ht="12">
      <c r="O116" s="332"/>
    </row>
    <row r="117" spans="15:15" s="283" customFormat="1" ht="12">
      <c r="O117" s="332"/>
    </row>
  </sheetData>
  <customSheetViews>
    <customSheetView guid="{6A6962C3-E482-4427-A8C8-08CAA95BA31A}" scale="110" showPageBreaks="1" printArea="1">
      <pane xSplit="1" ySplit="8" topLeftCell="M36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110" showPageBreaks="1" printArea="1">
      <pane xSplit="1" ySplit="8" topLeftCell="B9" activePane="bottomRight" state="frozen"/>
      <selection pane="bottomRight" activeCell="A12" sqref="A12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8" topLeftCell="B16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>
      <pane xSplit="1" ySplit="8" topLeftCell="M36" activePane="bottomRight" state="frozen"/>
      <selection pane="bottomRight" activeCell="B49" sqref="B49:N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mergeCells count="14">
    <mergeCell ref="B3:N3"/>
    <mergeCell ref="A4:A5"/>
    <mergeCell ref="C4:C5"/>
    <mergeCell ref="E4:E5"/>
    <mergeCell ref="G4:G5"/>
    <mergeCell ref="I4:I5"/>
    <mergeCell ref="K4:K5"/>
    <mergeCell ref="K61:K62"/>
    <mergeCell ref="B60:N60"/>
    <mergeCell ref="A61:A62"/>
    <mergeCell ref="C61:C62"/>
    <mergeCell ref="E61:E62"/>
    <mergeCell ref="G61:G62"/>
    <mergeCell ref="I61:I62"/>
  </mergeCells>
  <printOptions horizontalCentered="1"/>
  <pageMargins left="0" right="0" top="0.74803149606299213" bottom="0.74803149606299213" header="0.31496062992125984" footer="0.31496062992125984"/>
  <pageSetup paperSize="9" scale="65" fitToWidth="0" fitToHeight="0" orientation="portrait" r:id="rId5"/>
  <headerFooter>
    <oddFooter>&amp;LPUBLIC</oddFooter>
    <evenFooter>&amp;LPUBLIC</evenFooter>
    <firstFooter>&amp;LPUBLIC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86"/>
  <sheetViews>
    <sheetView zoomScale="110" zoomScaleNormal="110" zoomScaleSheetLayoutView="110" workbookViewId="0">
      <pane xSplit="1" ySplit="9" topLeftCell="B10" activePane="bottomRight" state="frozen"/>
      <selection activeCell="A27" sqref="A27"/>
      <selection pane="topRight" activeCell="A27" sqref="A27"/>
      <selection pane="bottomLeft" activeCell="A27" sqref="A27"/>
      <selection pane="bottomRight" activeCell="N71" sqref="A1:N71"/>
    </sheetView>
  </sheetViews>
  <sheetFormatPr defaultRowHeight="12.75"/>
  <cols>
    <col min="1" max="1" width="49.5703125" style="6" customWidth="1"/>
    <col min="2" max="2" width="12.710937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5" width="2.7109375" style="9" customWidth="1"/>
    <col min="16" max="16384" width="9.140625" style="6"/>
  </cols>
  <sheetData>
    <row r="1" spans="1:15" ht="14.25">
      <c r="A1" s="280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2"/>
    </row>
    <row r="2" spans="1:15">
      <c r="A2" s="281" t="s">
        <v>101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3"/>
    </row>
    <row r="3" spans="1:15" s="283" customFormat="1" ht="12" customHeight="1">
      <c r="A3" s="282"/>
      <c r="B3" s="487" t="s">
        <v>149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329"/>
    </row>
    <row r="4" spans="1:15" s="283" customFormat="1" ht="12" customHeight="1">
      <c r="A4" s="486"/>
      <c r="B4" s="284" t="s">
        <v>12</v>
      </c>
      <c r="C4" s="488"/>
      <c r="D4" s="284"/>
      <c r="E4" s="488"/>
      <c r="F4" s="284" t="s">
        <v>17</v>
      </c>
      <c r="G4" s="490"/>
      <c r="H4" s="284"/>
      <c r="I4" s="490"/>
      <c r="J4" s="284"/>
      <c r="K4" s="490"/>
      <c r="L4" s="284"/>
      <c r="M4" s="285"/>
      <c r="N4" s="284"/>
      <c r="O4" s="329"/>
    </row>
    <row r="5" spans="1:15" s="283" customFormat="1" ht="12" customHeight="1">
      <c r="A5" s="486"/>
      <c r="B5" s="286" t="s">
        <v>13</v>
      </c>
      <c r="C5" s="488"/>
      <c r="D5" s="286"/>
      <c r="E5" s="489"/>
      <c r="F5" s="286" t="s">
        <v>13</v>
      </c>
      <c r="G5" s="490"/>
      <c r="H5" s="286" t="s">
        <v>17</v>
      </c>
      <c r="I5" s="490"/>
      <c r="J5" s="286"/>
      <c r="K5" s="490"/>
      <c r="L5" s="286" t="s">
        <v>21</v>
      </c>
      <c r="M5" s="285"/>
      <c r="N5" s="286"/>
      <c r="O5" s="329"/>
    </row>
    <row r="6" spans="1:15" s="283" customFormat="1" ht="12" customHeight="1">
      <c r="A6" s="282"/>
      <c r="B6" s="286" t="s">
        <v>14</v>
      </c>
      <c r="C6" s="287"/>
      <c r="D6" s="286" t="s">
        <v>16</v>
      </c>
      <c r="E6" s="288"/>
      <c r="F6" s="286" t="s">
        <v>18</v>
      </c>
      <c r="G6" s="289"/>
      <c r="H6" s="286" t="s">
        <v>64</v>
      </c>
      <c r="I6" s="289"/>
      <c r="J6" s="286"/>
      <c r="K6" s="289"/>
      <c r="L6" s="286" t="s">
        <v>22</v>
      </c>
      <c r="M6" s="285"/>
      <c r="N6" s="286"/>
      <c r="O6" s="329"/>
    </row>
    <row r="7" spans="1:15" s="283" customFormat="1" ht="12" customHeight="1">
      <c r="A7" s="282"/>
      <c r="B7" s="286" t="s">
        <v>15</v>
      </c>
      <c r="C7" s="287"/>
      <c r="D7" s="286" t="s">
        <v>13</v>
      </c>
      <c r="E7" s="288"/>
      <c r="F7" s="286" t="s">
        <v>19</v>
      </c>
      <c r="G7" s="289"/>
      <c r="H7" s="286" t="s">
        <v>13</v>
      </c>
      <c r="I7" s="289"/>
      <c r="J7" s="286" t="s">
        <v>20</v>
      </c>
      <c r="K7" s="289"/>
      <c r="L7" s="286" t="s">
        <v>23</v>
      </c>
      <c r="M7" s="285"/>
      <c r="N7" s="286" t="s">
        <v>24</v>
      </c>
      <c r="O7" s="329"/>
    </row>
    <row r="8" spans="1:15" s="283" customFormat="1" ht="12" customHeight="1">
      <c r="A8" s="282"/>
      <c r="B8" s="286" t="s">
        <v>1</v>
      </c>
      <c r="C8" s="291"/>
      <c r="D8" s="286" t="s">
        <v>1</v>
      </c>
      <c r="E8" s="286"/>
      <c r="F8" s="286" t="s">
        <v>1</v>
      </c>
      <c r="G8" s="291"/>
      <c r="H8" s="286" t="s">
        <v>1</v>
      </c>
      <c r="I8" s="291"/>
      <c r="J8" s="286" t="s">
        <v>1</v>
      </c>
      <c r="K8" s="291"/>
      <c r="L8" s="286" t="s">
        <v>1</v>
      </c>
      <c r="M8" s="285"/>
      <c r="N8" s="286" t="s">
        <v>1</v>
      </c>
      <c r="O8" s="329"/>
    </row>
    <row r="9" spans="1:15" s="307" customFormat="1" ht="6.95" customHeight="1">
      <c r="A9" s="329"/>
      <c r="B9" s="293"/>
      <c r="C9" s="293"/>
      <c r="D9" s="293"/>
      <c r="E9" s="293"/>
      <c r="F9" s="293"/>
      <c r="G9" s="440"/>
      <c r="H9" s="293"/>
      <c r="I9" s="440"/>
      <c r="J9" s="293"/>
      <c r="K9" s="440"/>
      <c r="L9" s="293"/>
      <c r="M9" s="440"/>
      <c r="N9" s="293"/>
      <c r="O9" s="329"/>
    </row>
    <row r="10" spans="1:15" s="283" customFormat="1" ht="12" customHeight="1">
      <c r="A10" s="422" t="s">
        <v>87</v>
      </c>
      <c r="B10" s="62">
        <v>881</v>
      </c>
      <c r="C10" s="62"/>
      <c r="D10" s="62">
        <v>678</v>
      </c>
      <c r="E10" s="62"/>
      <c r="F10" s="62">
        <v>303</v>
      </c>
      <c r="G10" s="62"/>
      <c r="H10" s="62">
        <v>61</v>
      </c>
      <c r="I10" s="62"/>
      <c r="J10" s="62">
        <v>-133</v>
      </c>
      <c r="K10" s="62"/>
      <c r="L10" s="62">
        <v>-5</v>
      </c>
      <c r="M10" s="62"/>
      <c r="N10" s="62">
        <v>1785</v>
      </c>
      <c r="O10" s="329"/>
    </row>
    <row r="11" spans="1:15" s="283" customFormat="1" ht="12" customHeight="1">
      <c r="A11" s="422" t="s">
        <v>88</v>
      </c>
      <c r="B11" s="62">
        <v>425</v>
      </c>
      <c r="C11" s="62"/>
      <c r="D11" s="62">
        <v>360</v>
      </c>
      <c r="E11" s="62"/>
      <c r="F11" s="62">
        <v>74</v>
      </c>
      <c r="G11" s="62"/>
      <c r="H11" s="62">
        <v>34</v>
      </c>
      <c r="I11" s="62"/>
      <c r="J11" s="62">
        <v>-30</v>
      </c>
      <c r="K11" s="62"/>
      <c r="L11" s="62">
        <v>0</v>
      </c>
      <c r="M11" s="62"/>
      <c r="N11" s="62">
        <v>863</v>
      </c>
      <c r="O11" s="329"/>
    </row>
    <row r="12" spans="1:15" s="283" customFormat="1" ht="12" customHeight="1">
      <c r="A12" s="422" t="s">
        <v>89</v>
      </c>
      <c r="B12" s="62">
        <v>26</v>
      </c>
      <c r="C12" s="62"/>
      <c r="D12" s="62">
        <v>1</v>
      </c>
      <c r="E12" s="62"/>
      <c r="F12" s="62">
        <v>1055</v>
      </c>
      <c r="G12" s="62"/>
      <c r="H12" s="62">
        <v>2</v>
      </c>
      <c r="I12" s="62"/>
      <c r="J12" s="62">
        <v>38</v>
      </c>
      <c r="K12" s="62"/>
      <c r="L12" s="62">
        <v>6</v>
      </c>
      <c r="M12" s="62"/>
      <c r="N12" s="62">
        <v>1128</v>
      </c>
      <c r="O12" s="329"/>
    </row>
    <row r="13" spans="1:15" s="283" customFormat="1" ht="12" customHeight="1">
      <c r="A13" s="283" t="s">
        <v>90</v>
      </c>
      <c r="B13" s="63">
        <v>69</v>
      </c>
      <c r="C13" s="295"/>
      <c r="D13" s="63">
        <v>19</v>
      </c>
      <c r="E13" s="295"/>
      <c r="F13" s="63">
        <v>-127</v>
      </c>
      <c r="G13" s="295"/>
      <c r="H13" s="63">
        <v>-2</v>
      </c>
      <c r="I13" s="295"/>
      <c r="J13" s="63">
        <v>558</v>
      </c>
      <c r="K13" s="295"/>
      <c r="L13" s="63">
        <v>37</v>
      </c>
      <c r="M13" s="295"/>
      <c r="N13" s="63">
        <v>554</v>
      </c>
      <c r="O13" s="329"/>
    </row>
    <row r="14" spans="1:15" s="283" customFormat="1" ht="6.95" customHeight="1">
      <c r="A14" s="42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334"/>
    </row>
    <row r="15" spans="1:15" s="283" customFormat="1" ht="24" customHeight="1">
      <c r="A15" s="298" t="s">
        <v>91</v>
      </c>
      <c r="B15" s="62">
        <v>1401</v>
      </c>
      <c r="C15" s="62"/>
      <c r="D15" s="62">
        <v>1058</v>
      </c>
      <c r="E15" s="62"/>
      <c r="F15" s="62">
        <v>1305</v>
      </c>
      <c r="G15" s="62"/>
      <c r="H15" s="62">
        <v>95</v>
      </c>
      <c r="I15" s="62"/>
      <c r="J15" s="62">
        <v>433</v>
      </c>
      <c r="K15" s="62"/>
      <c r="L15" s="62">
        <v>38</v>
      </c>
      <c r="M15" s="62"/>
      <c r="N15" s="62">
        <v>4330</v>
      </c>
      <c r="O15" s="328"/>
    </row>
    <row r="16" spans="1:15" s="283" customFormat="1" ht="6.95" customHeight="1">
      <c r="A16" s="29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335"/>
    </row>
    <row r="17" spans="1:15" s="283" customFormat="1" ht="12" customHeight="1">
      <c r="A17" s="422" t="s">
        <v>92</v>
      </c>
      <c r="B17" s="300">
        <v>-4</v>
      </c>
      <c r="C17" s="301"/>
      <c r="D17" s="300">
        <v>-97</v>
      </c>
      <c r="E17" s="301"/>
      <c r="F17" s="300">
        <v>56</v>
      </c>
      <c r="G17" s="301"/>
      <c r="H17" s="300">
        <v>27</v>
      </c>
      <c r="I17" s="301"/>
      <c r="J17" s="300">
        <v>0</v>
      </c>
      <c r="K17" s="301"/>
      <c r="L17" s="300">
        <v>0</v>
      </c>
      <c r="M17" s="301"/>
      <c r="N17" s="300">
        <v>-18</v>
      </c>
      <c r="O17" s="329"/>
    </row>
    <row r="18" spans="1:15" s="283" customFormat="1" ht="6.95" customHeight="1">
      <c r="A18" s="298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328"/>
    </row>
    <row r="19" spans="1:15" s="283" customFormat="1" ht="12" customHeight="1">
      <c r="A19" s="315" t="s">
        <v>96</v>
      </c>
      <c r="B19" s="62">
        <v>1397</v>
      </c>
      <c r="C19" s="62"/>
      <c r="D19" s="62">
        <v>961</v>
      </c>
      <c r="E19" s="62"/>
      <c r="F19" s="62">
        <v>1361</v>
      </c>
      <c r="G19" s="62"/>
      <c r="H19" s="62">
        <v>122</v>
      </c>
      <c r="I19" s="62"/>
      <c r="J19" s="62">
        <v>433</v>
      </c>
      <c r="K19" s="62"/>
      <c r="L19" s="62">
        <v>38</v>
      </c>
      <c r="M19" s="62"/>
      <c r="N19" s="62">
        <v>4312</v>
      </c>
      <c r="O19" s="328"/>
    </row>
    <row r="20" spans="1:15" s="283" customFormat="1" ht="6.95" customHeight="1">
      <c r="A20" s="42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329"/>
    </row>
    <row r="21" spans="1:15" s="283" customFormat="1" ht="12" customHeight="1">
      <c r="A21" s="422" t="s">
        <v>3</v>
      </c>
      <c r="B21" s="295">
        <v>-1645</v>
      </c>
      <c r="C21" s="295"/>
      <c r="D21" s="295">
        <v>-464</v>
      </c>
      <c r="E21" s="295"/>
      <c r="F21" s="295">
        <v>-1454</v>
      </c>
      <c r="G21" s="295"/>
      <c r="H21" s="295">
        <v>-64</v>
      </c>
      <c r="I21" s="295"/>
      <c r="J21" s="295">
        <v>-415</v>
      </c>
      <c r="K21" s="295"/>
      <c r="L21" s="295">
        <v>-38</v>
      </c>
      <c r="M21" s="295"/>
      <c r="N21" s="295">
        <v>-4080</v>
      </c>
      <c r="O21" s="329"/>
    </row>
    <row r="22" spans="1:15" s="283" customFormat="1" ht="6.95" customHeight="1">
      <c r="A22" s="298"/>
      <c r="B22" s="302"/>
      <c r="C22" s="62"/>
      <c r="D22" s="302"/>
      <c r="E22" s="62"/>
      <c r="F22" s="302"/>
      <c r="G22" s="62"/>
      <c r="H22" s="302"/>
      <c r="I22" s="62"/>
      <c r="J22" s="302"/>
      <c r="K22" s="62"/>
      <c r="L22" s="302"/>
      <c r="M22" s="62"/>
      <c r="N22" s="302"/>
      <c r="O22" s="328"/>
    </row>
    <row r="23" spans="1:15" s="283" customFormat="1" ht="12" customHeight="1">
      <c r="A23" s="298" t="s">
        <v>38</v>
      </c>
      <c r="B23" s="62">
        <v>-248</v>
      </c>
      <c r="C23" s="62"/>
      <c r="D23" s="62">
        <v>497</v>
      </c>
      <c r="E23" s="62"/>
      <c r="F23" s="62">
        <v>-93</v>
      </c>
      <c r="G23" s="62"/>
      <c r="H23" s="62">
        <v>58</v>
      </c>
      <c r="I23" s="62"/>
      <c r="J23" s="62">
        <v>18</v>
      </c>
      <c r="K23" s="62"/>
      <c r="L23" s="62">
        <v>0</v>
      </c>
      <c r="M23" s="62"/>
      <c r="N23" s="62">
        <v>232</v>
      </c>
      <c r="O23" s="328"/>
    </row>
    <row r="24" spans="1:15" s="283" customFormat="1" ht="6.95" customHeight="1">
      <c r="A24" s="299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335"/>
    </row>
    <row r="25" spans="1:15" s="283" customFormat="1" ht="12" customHeight="1">
      <c r="A25" s="422" t="s">
        <v>94</v>
      </c>
      <c r="B25" s="295">
        <v>1</v>
      </c>
      <c r="C25" s="295"/>
      <c r="D25" s="295">
        <v>0</v>
      </c>
      <c r="E25" s="295"/>
      <c r="F25" s="295">
        <v>1</v>
      </c>
      <c r="G25" s="295"/>
      <c r="H25" s="295">
        <v>0</v>
      </c>
      <c r="I25" s="295"/>
      <c r="J25" s="295">
        <v>0</v>
      </c>
      <c r="K25" s="295"/>
      <c r="L25" s="295">
        <v>0</v>
      </c>
      <c r="M25" s="295"/>
      <c r="N25" s="295">
        <v>2</v>
      </c>
      <c r="O25" s="329"/>
    </row>
    <row r="26" spans="1:15" s="283" customFormat="1" ht="6.95" customHeight="1">
      <c r="A26" s="298"/>
      <c r="B26" s="302"/>
      <c r="C26" s="62"/>
      <c r="D26" s="302"/>
      <c r="E26" s="62"/>
      <c r="F26" s="302"/>
      <c r="G26" s="62"/>
      <c r="H26" s="302"/>
      <c r="I26" s="62"/>
      <c r="J26" s="302"/>
      <c r="K26" s="62"/>
      <c r="L26" s="302"/>
      <c r="M26" s="62"/>
      <c r="N26" s="302"/>
      <c r="O26" s="328"/>
    </row>
    <row r="27" spans="1:15" s="283" customFormat="1" ht="12" customHeight="1" thickBot="1">
      <c r="A27" s="298" t="s">
        <v>95</v>
      </c>
      <c r="B27" s="75">
        <v>-247</v>
      </c>
      <c r="C27" s="295"/>
      <c r="D27" s="75">
        <v>497</v>
      </c>
      <c r="E27" s="295"/>
      <c r="F27" s="75">
        <v>-92</v>
      </c>
      <c r="G27" s="295"/>
      <c r="H27" s="75">
        <v>58</v>
      </c>
      <c r="I27" s="295"/>
      <c r="J27" s="75">
        <v>18</v>
      </c>
      <c r="K27" s="295"/>
      <c r="L27" s="75">
        <v>0</v>
      </c>
      <c r="M27" s="295"/>
      <c r="N27" s="75">
        <v>234</v>
      </c>
      <c r="O27" s="328"/>
    </row>
    <row r="28" spans="1:15" s="283" customFormat="1" ht="12" customHeight="1">
      <c r="A28" s="282"/>
      <c r="B28" s="303"/>
      <c r="C28" s="62"/>
      <c r="D28" s="303"/>
      <c r="E28" s="62"/>
      <c r="F28" s="303"/>
      <c r="G28" s="62"/>
      <c r="H28" s="303"/>
      <c r="I28" s="62"/>
      <c r="J28" s="303"/>
      <c r="K28" s="62"/>
      <c r="L28" s="303"/>
      <c r="M28" s="62"/>
      <c r="N28" s="303"/>
      <c r="O28" s="329"/>
    </row>
    <row r="29" spans="1:15" s="283" customFormat="1" ht="12" customHeight="1">
      <c r="A29" s="313" t="s">
        <v>202</v>
      </c>
      <c r="B29" s="303"/>
      <c r="C29" s="62"/>
      <c r="D29" s="303"/>
      <c r="E29" s="62"/>
      <c r="F29" s="303"/>
      <c r="G29" s="62"/>
      <c r="H29" s="303"/>
      <c r="I29" s="62"/>
      <c r="J29" s="303"/>
      <c r="K29" s="62"/>
      <c r="L29" s="303"/>
      <c r="M29" s="62"/>
      <c r="N29" s="303"/>
      <c r="O29" s="90"/>
    </row>
    <row r="30" spans="1:15" s="283" customFormat="1" ht="6.95" customHeight="1">
      <c r="A30" s="298"/>
      <c r="B30" s="303"/>
      <c r="C30" s="62"/>
      <c r="D30" s="303"/>
      <c r="E30" s="62"/>
      <c r="F30" s="303"/>
      <c r="G30" s="62"/>
      <c r="H30" s="303"/>
      <c r="I30" s="62"/>
      <c r="J30" s="303"/>
      <c r="K30" s="62"/>
      <c r="L30" s="303"/>
      <c r="M30" s="62"/>
      <c r="N30" s="303"/>
      <c r="O30" s="90"/>
    </row>
    <row r="31" spans="1:15" s="283" customFormat="1" ht="12" customHeight="1">
      <c r="A31" s="282" t="s">
        <v>65</v>
      </c>
      <c r="B31" s="303">
        <v>0</v>
      </c>
      <c r="C31" s="62"/>
      <c r="D31" s="303">
        <v>0</v>
      </c>
      <c r="E31" s="62"/>
      <c r="F31" s="303">
        <v>0</v>
      </c>
      <c r="G31" s="62"/>
      <c r="H31" s="303">
        <v>0</v>
      </c>
      <c r="I31" s="62"/>
      <c r="J31" s="303">
        <v>-206</v>
      </c>
      <c r="K31" s="62"/>
      <c r="L31" s="303">
        <v>0</v>
      </c>
      <c r="M31" s="62"/>
      <c r="N31" s="303">
        <v>-206</v>
      </c>
      <c r="O31" s="90"/>
    </row>
    <row r="32" spans="1:15" s="283" customFormat="1" ht="12" customHeight="1">
      <c r="A32" s="282" t="s">
        <v>84</v>
      </c>
      <c r="B32" s="303">
        <v>0</v>
      </c>
      <c r="C32" s="62"/>
      <c r="D32" s="303">
        <v>0</v>
      </c>
      <c r="E32" s="62"/>
      <c r="F32" s="303">
        <v>0</v>
      </c>
      <c r="G32" s="62"/>
      <c r="H32" s="303">
        <v>0</v>
      </c>
      <c r="I32" s="62"/>
      <c r="J32" s="303">
        <v>0</v>
      </c>
      <c r="K32" s="62"/>
      <c r="L32" s="303">
        <v>0</v>
      </c>
      <c r="M32" s="62"/>
      <c r="N32" s="303">
        <v>0</v>
      </c>
      <c r="O32" s="85"/>
    </row>
    <row r="33" spans="1:15" s="307" customFormat="1" ht="12" customHeight="1">
      <c r="A33" s="329" t="s">
        <v>66</v>
      </c>
      <c r="B33" s="301">
        <v>0</v>
      </c>
      <c r="C33" s="295"/>
      <c r="D33" s="301">
        <v>0</v>
      </c>
      <c r="E33" s="295"/>
      <c r="F33" s="301">
        <v>0</v>
      </c>
      <c r="G33" s="295"/>
      <c r="H33" s="301">
        <v>0</v>
      </c>
      <c r="I33" s="295"/>
      <c r="J33" s="301">
        <v>0</v>
      </c>
      <c r="K33" s="295"/>
      <c r="L33" s="301">
        <v>0</v>
      </c>
      <c r="M33" s="295"/>
      <c r="N33" s="301">
        <v>0</v>
      </c>
      <c r="O33" s="85"/>
    </row>
    <row r="34" spans="1:15" s="283" customFormat="1" ht="6.95" customHeight="1">
      <c r="B34" s="301"/>
      <c r="C34" s="303"/>
      <c r="D34" s="301"/>
      <c r="E34" s="303"/>
      <c r="F34" s="301"/>
      <c r="G34" s="303"/>
      <c r="H34" s="301"/>
      <c r="I34" s="303"/>
      <c r="J34" s="301"/>
      <c r="K34" s="303"/>
      <c r="L34" s="301"/>
      <c r="M34" s="62"/>
      <c r="N34" s="301"/>
      <c r="O34" s="90"/>
    </row>
    <row r="35" spans="1:15" s="283" customFormat="1" ht="12" customHeight="1">
      <c r="B35" s="303"/>
      <c r="C35" s="62"/>
      <c r="D35" s="303"/>
      <c r="E35" s="62"/>
      <c r="F35" s="303"/>
      <c r="G35" s="62"/>
      <c r="H35" s="303"/>
      <c r="I35" s="62"/>
      <c r="J35" s="303"/>
      <c r="K35" s="62"/>
      <c r="L35" s="303"/>
      <c r="M35" s="62"/>
      <c r="N35" s="303"/>
      <c r="O35" s="307"/>
    </row>
    <row r="36" spans="1:15" s="283" customFormat="1" ht="12" customHeight="1">
      <c r="A36" s="313" t="s">
        <v>69</v>
      </c>
      <c r="B36" s="303"/>
      <c r="C36" s="62"/>
      <c r="D36" s="303"/>
      <c r="E36" s="62"/>
      <c r="F36" s="303"/>
      <c r="G36" s="62"/>
      <c r="H36" s="303"/>
      <c r="I36" s="62"/>
      <c r="J36" s="303"/>
      <c r="K36" s="62"/>
      <c r="L36" s="303"/>
      <c r="M36" s="62"/>
      <c r="N36" s="303"/>
      <c r="O36" s="327"/>
    </row>
    <row r="37" spans="1:15" s="283" customFormat="1" ht="6.95" customHeight="1">
      <c r="A37" s="298"/>
      <c r="B37" s="303"/>
      <c r="C37" s="62"/>
      <c r="D37" s="303"/>
      <c r="E37" s="62"/>
      <c r="F37" s="303"/>
      <c r="G37" s="62"/>
      <c r="H37" s="303"/>
      <c r="I37" s="62"/>
      <c r="J37" s="303"/>
      <c r="K37" s="62"/>
      <c r="L37" s="303"/>
      <c r="M37" s="62"/>
      <c r="N37" s="303"/>
      <c r="O37" s="328"/>
    </row>
    <row r="38" spans="1:15" s="283" customFormat="1" ht="12" customHeight="1">
      <c r="A38" s="298" t="s">
        <v>10</v>
      </c>
      <c r="B38" s="303"/>
      <c r="C38" s="62"/>
      <c r="D38" s="303"/>
      <c r="E38" s="62"/>
      <c r="F38" s="303"/>
      <c r="G38" s="62"/>
      <c r="H38" s="303"/>
      <c r="I38" s="62"/>
      <c r="J38" s="303"/>
      <c r="K38" s="62"/>
      <c r="L38" s="303"/>
      <c r="M38" s="62"/>
      <c r="N38" s="303"/>
      <c r="O38" s="328"/>
    </row>
    <row r="39" spans="1:15" s="283" customFormat="1" ht="12" customHeight="1">
      <c r="A39" s="282" t="s">
        <v>122</v>
      </c>
      <c r="B39" s="303">
        <v>0</v>
      </c>
      <c r="C39" s="303"/>
      <c r="D39" s="303">
        <v>0</v>
      </c>
      <c r="E39" s="303"/>
      <c r="F39" s="303">
        <v>-108</v>
      </c>
      <c r="G39" s="303"/>
      <c r="H39" s="303">
        <v>0</v>
      </c>
      <c r="I39" s="303"/>
      <c r="J39" s="303">
        <v>0</v>
      </c>
      <c r="K39" s="303"/>
      <c r="L39" s="303">
        <v>0</v>
      </c>
      <c r="M39" s="303"/>
      <c r="N39" s="303">
        <v>-108</v>
      </c>
      <c r="O39" s="329"/>
    </row>
    <row r="40" spans="1:15" s="283" customFormat="1" ht="12" customHeight="1">
      <c r="A40" s="282" t="s">
        <v>123</v>
      </c>
      <c r="B40" s="303">
        <v>0</v>
      </c>
      <c r="C40" s="303"/>
      <c r="D40" s="303">
        <v>0</v>
      </c>
      <c r="E40" s="303"/>
      <c r="F40" s="303">
        <v>4</v>
      </c>
      <c r="G40" s="303"/>
      <c r="H40" s="303">
        <v>0</v>
      </c>
      <c r="I40" s="303"/>
      <c r="J40" s="303">
        <v>108</v>
      </c>
      <c r="K40" s="303"/>
      <c r="L40" s="303">
        <v>0</v>
      </c>
      <c r="M40" s="303"/>
      <c r="N40" s="303">
        <v>112</v>
      </c>
      <c r="O40" s="329"/>
    </row>
    <row r="41" spans="1:15" s="283" customFormat="1" ht="23.25" customHeight="1">
      <c r="A41" s="96" t="s">
        <v>206</v>
      </c>
      <c r="B41" s="303">
        <v>-191</v>
      </c>
      <c r="C41" s="303"/>
      <c r="D41" s="303">
        <v>-2</v>
      </c>
      <c r="E41" s="303"/>
      <c r="F41" s="303">
        <v>0</v>
      </c>
      <c r="G41" s="303"/>
      <c r="H41" s="303">
        <v>-20</v>
      </c>
      <c r="I41" s="303"/>
      <c r="J41" s="303">
        <v>0</v>
      </c>
      <c r="K41" s="303"/>
      <c r="L41" s="303">
        <v>0</v>
      </c>
      <c r="M41" s="303"/>
      <c r="N41" s="303">
        <v>-213</v>
      </c>
      <c r="O41" s="329"/>
    </row>
    <row r="42" spans="1:15" s="283" customFormat="1" ht="12.75" customHeight="1">
      <c r="A42" s="282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29"/>
    </row>
    <row r="43" spans="1:15" s="283" customFormat="1" ht="12" customHeight="1">
      <c r="A43" s="282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29"/>
    </row>
    <row r="44" spans="1:15" s="283" customFormat="1" ht="12" customHeight="1">
      <c r="A44" s="282"/>
      <c r="B44" s="295"/>
      <c r="C44" s="295"/>
      <c r="D44" s="295"/>
      <c r="E44" s="295"/>
      <c r="F44" s="63"/>
      <c r="G44" s="295"/>
      <c r="H44" s="63"/>
      <c r="I44" s="295"/>
      <c r="J44" s="63"/>
      <c r="K44" s="295"/>
      <c r="L44" s="63"/>
      <c r="M44" s="295"/>
      <c r="N44" s="63"/>
      <c r="O44" s="329"/>
    </row>
    <row r="45" spans="1:15" s="283" customFormat="1" ht="6.95" customHeight="1">
      <c r="B45" s="305"/>
      <c r="C45" s="303"/>
      <c r="D45" s="305"/>
      <c r="E45" s="303"/>
      <c r="F45" s="303"/>
      <c r="G45" s="303"/>
      <c r="H45" s="303"/>
      <c r="I45" s="303"/>
      <c r="J45" s="303"/>
      <c r="K45" s="303"/>
      <c r="L45" s="303"/>
      <c r="M45" s="62"/>
      <c r="N45" s="303"/>
      <c r="O45" s="307"/>
    </row>
    <row r="46" spans="1:15" s="283" customFormat="1" ht="12" customHeight="1" thickBot="1">
      <c r="B46" s="306">
        <f>SUM(B39:B41)</f>
        <v>-191</v>
      </c>
      <c r="C46" s="62"/>
      <c r="D46" s="306">
        <f>SUM(D39:D41)</f>
        <v>-2</v>
      </c>
      <c r="E46" s="62"/>
      <c r="F46" s="306">
        <f>SUM(F39:F41)</f>
        <v>-104</v>
      </c>
      <c r="G46" s="62"/>
      <c r="H46" s="306">
        <f>SUM(H39:H41)</f>
        <v>-20</v>
      </c>
      <c r="I46" s="62"/>
      <c r="J46" s="306">
        <f>SUM(J39:J41)</f>
        <v>108</v>
      </c>
      <c r="K46" s="62"/>
      <c r="L46" s="306">
        <f>SUM(L39:L41)</f>
        <v>0</v>
      </c>
      <c r="M46" s="62"/>
      <c r="N46" s="306">
        <f>SUM(N39:N41)</f>
        <v>-209</v>
      </c>
      <c r="O46" s="307"/>
    </row>
    <row r="47" spans="1:15" s="283" customFormat="1" ht="6.95" customHeight="1">
      <c r="B47" s="303"/>
      <c r="C47" s="62"/>
      <c r="D47" s="303"/>
      <c r="E47" s="62"/>
      <c r="F47" s="303"/>
      <c r="G47" s="62"/>
      <c r="H47" s="303"/>
      <c r="I47" s="62"/>
      <c r="J47" s="303"/>
      <c r="K47" s="62"/>
      <c r="L47" s="303"/>
      <c r="M47" s="62"/>
      <c r="N47" s="303"/>
      <c r="O47" s="307"/>
    </row>
    <row r="48" spans="1:15" s="283" customFormat="1" ht="12">
      <c r="A48" s="298" t="s">
        <v>11</v>
      </c>
      <c r="B48" s="303"/>
      <c r="C48" s="62"/>
      <c r="D48" s="303"/>
      <c r="E48" s="62"/>
      <c r="F48" s="303"/>
      <c r="G48" s="62"/>
      <c r="H48" s="303"/>
      <c r="I48" s="62"/>
      <c r="J48" s="303"/>
      <c r="K48" s="62"/>
      <c r="L48" s="303"/>
      <c r="M48" s="62"/>
      <c r="N48" s="303"/>
      <c r="O48" s="328"/>
    </row>
    <row r="49" spans="1:15" s="283" customFormat="1" ht="12">
      <c r="A49" s="94" t="s">
        <v>204</v>
      </c>
      <c r="B49" s="303">
        <v>0</v>
      </c>
      <c r="C49" s="303"/>
      <c r="D49" s="303">
        <v>0</v>
      </c>
      <c r="E49" s="303"/>
      <c r="F49" s="303">
        <v>-378</v>
      </c>
      <c r="G49" s="303"/>
      <c r="H49" s="303">
        <v>0</v>
      </c>
      <c r="I49" s="303"/>
      <c r="J49" s="303">
        <v>0</v>
      </c>
      <c r="K49" s="303"/>
      <c r="L49" s="303">
        <v>0</v>
      </c>
      <c r="M49" s="303"/>
      <c r="N49" s="303">
        <v>-378</v>
      </c>
      <c r="O49" s="307"/>
    </row>
    <row r="50" spans="1:15" s="283" customFormat="1" ht="12">
      <c r="A50" s="282" t="s">
        <v>131</v>
      </c>
      <c r="B50" s="303">
        <v>-1</v>
      </c>
      <c r="C50" s="303"/>
      <c r="D50" s="303">
        <v>0</v>
      </c>
      <c r="E50" s="303"/>
      <c r="F50" s="303">
        <v>-8</v>
      </c>
      <c r="G50" s="303"/>
      <c r="H50" s="303">
        <v>0</v>
      </c>
      <c r="I50" s="303"/>
      <c r="J50" s="303">
        <v>-10</v>
      </c>
      <c r="K50" s="303"/>
      <c r="L50" s="303">
        <v>0</v>
      </c>
      <c r="M50" s="303"/>
      <c r="N50" s="303">
        <v>-19</v>
      </c>
      <c r="O50" s="329"/>
    </row>
    <row r="51" spans="1:15" s="307" customFormat="1" ht="12">
      <c r="A51" s="452" t="s">
        <v>130</v>
      </c>
      <c r="B51" s="303">
        <v>-616</v>
      </c>
      <c r="C51" s="303"/>
      <c r="D51" s="303">
        <v>-39</v>
      </c>
      <c r="E51" s="303"/>
      <c r="F51" s="303">
        <v>-46</v>
      </c>
      <c r="G51" s="303"/>
      <c r="H51" s="303">
        <v>0</v>
      </c>
      <c r="I51" s="303"/>
      <c r="J51" s="303">
        <v>0</v>
      </c>
      <c r="K51" s="303"/>
      <c r="L51" s="303">
        <v>0</v>
      </c>
      <c r="M51" s="303"/>
      <c r="N51" s="303">
        <v>-701</v>
      </c>
      <c r="O51" s="329"/>
    </row>
    <row r="52" spans="1:15" s="307" customFormat="1" ht="12">
      <c r="B52" s="303"/>
      <c r="C52" s="303"/>
      <c r="D52" s="303"/>
      <c r="E52" s="303"/>
      <c r="F52" s="303"/>
      <c r="G52" s="303"/>
      <c r="H52" s="303"/>
      <c r="I52" s="303"/>
      <c r="J52" s="336"/>
      <c r="K52" s="303"/>
      <c r="L52" s="303"/>
      <c r="M52" s="303"/>
      <c r="N52" s="303"/>
    </row>
    <row r="53" spans="1:15" s="307" customFormat="1" ht="12">
      <c r="A53" s="337"/>
      <c r="B53" s="303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</row>
    <row r="54" spans="1:15" s="283" customFormat="1" ht="12">
      <c r="A54" s="282"/>
      <c r="B54" s="303"/>
      <c r="C54" s="303"/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29"/>
    </row>
    <row r="55" spans="1:15" s="283" customFormat="1" ht="12">
      <c r="B55" s="303"/>
      <c r="C55" s="303"/>
      <c r="D55" s="303"/>
      <c r="E55" s="303"/>
      <c r="F55" s="316"/>
      <c r="G55" s="303"/>
      <c r="H55" s="316"/>
      <c r="I55" s="303"/>
      <c r="J55" s="316"/>
      <c r="K55" s="303"/>
      <c r="L55" s="316"/>
      <c r="M55" s="303"/>
      <c r="N55" s="303"/>
      <c r="O55" s="307"/>
    </row>
    <row r="56" spans="1:15" s="283" customFormat="1" ht="6.95" customHeight="1">
      <c r="B56" s="305"/>
      <c r="C56" s="303"/>
      <c r="D56" s="305"/>
      <c r="E56" s="303"/>
      <c r="F56" s="301"/>
      <c r="G56" s="303"/>
      <c r="H56" s="303"/>
      <c r="I56" s="303"/>
      <c r="J56" s="303"/>
      <c r="K56" s="303"/>
      <c r="L56" s="303"/>
      <c r="M56" s="62"/>
      <c r="N56" s="305"/>
      <c r="O56" s="307"/>
    </row>
    <row r="57" spans="1:15" s="307" customFormat="1" ht="15.75" thickBot="1">
      <c r="B57" s="306">
        <v>-617</v>
      </c>
      <c r="C57" s="295"/>
      <c r="D57" s="306">
        <v>-39</v>
      </c>
      <c r="E57" s="295"/>
      <c r="F57" s="306">
        <v>-432</v>
      </c>
      <c r="G57" s="295"/>
      <c r="H57" s="418" t="s">
        <v>137</v>
      </c>
      <c r="I57" s="295"/>
      <c r="J57" s="306">
        <v>-10</v>
      </c>
      <c r="K57" s="295"/>
      <c r="L57" s="420" t="s">
        <v>137</v>
      </c>
      <c r="M57" s="295"/>
      <c r="N57" s="306">
        <f>SUM(N49:N52)</f>
        <v>-1098</v>
      </c>
    </row>
    <row r="58" spans="1:15" s="309" customFormat="1" ht="12">
      <c r="A58" s="308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338"/>
    </row>
    <row r="59" spans="1:15" s="283" customFormat="1" ht="12"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07"/>
    </row>
    <row r="60" spans="1:15" s="283" customFormat="1" ht="12">
      <c r="A60" s="313" t="s">
        <v>61</v>
      </c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27"/>
    </row>
    <row r="61" spans="1:15" s="283" customFormat="1" ht="12" customHeight="1">
      <c r="A61" s="282"/>
      <c r="B61" s="491" t="s">
        <v>150</v>
      </c>
      <c r="C61" s="491"/>
      <c r="D61" s="491"/>
      <c r="E61" s="491"/>
      <c r="F61" s="491"/>
      <c r="G61" s="491"/>
      <c r="H61" s="491"/>
      <c r="I61" s="491"/>
      <c r="J61" s="491"/>
      <c r="K61" s="491"/>
      <c r="L61" s="491"/>
      <c r="M61" s="491"/>
      <c r="N61" s="491"/>
      <c r="O61" s="329"/>
    </row>
    <row r="62" spans="1:15" s="283" customFormat="1" ht="12" customHeight="1">
      <c r="A62" s="486"/>
      <c r="B62" s="284" t="s">
        <v>12</v>
      </c>
      <c r="C62" s="488"/>
      <c r="D62" s="284"/>
      <c r="E62" s="488"/>
      <c r="F62" s="284" t="s">
        <v>17</v>
      </c>
      <c r="G62" s="490"/>
      <c r="H62" s="284"/>
      <c r="I62" s="490"/>
      <c r="J62" s="284"/>
      <c r="K62" s="490"/>
      <c r="L62" s="284"/>
      <c r="M62" s="285"/>
      <c r="N62" s="284"/>
      <c r="O62" s="329"/>
    </row>
    <row r="63" spans="1:15" s="283" customFormat="1" ht="12" customHeight="1">
      <c r="A63" s="486"/>
      <c r="B63" s="286" t="s">
        <v>13</v>
      </c>
      <c r="C63" s="488"/>
      <c r="D63" s="286"/>
      <c r="E63" s="489"/>
      <c r="F63" s="286" t="s">
        <v>13</v>
      </c>
      <c r="G63" s="490"/>
      <c r="H63" s="286" t="s">
        <v>17</v>
      </c>
      <c r="I63" s="490"/>
      <c r="J63" s="286"/>
      <c r="K63" s="490"/>
      <c r="L63" s="286" t="s">
        <v>21</v>
      </c>
      <c r="M63" s="285"/>
      <c r="N63" s="286"/>
      <c r="O63" s="329"/>
    </row>
    <row r="64" spans="1:15" s="283" customFormat="1" ht="12" customHeight="1">
      <c r="A64" s="282"/>
      <c r="B64" s="286" t="s">
        <v>14</v>
      </c>
      <c r="C64" s="287"/>
      <c r="D64" s="286" t="s">
        <v>16</v>
      </c>
      <c r="E64" s="288"/>
      <c r="F64" s="286" t="s">
        <v>18</v>
      </c>
      <c r="G64" s="289"/>
      <c r="H64" s="286" t="s">
        <v>64</v>
      </c>
      <c r="I64" s="289"/>
      <c r="J64" s="286"/>
      <c r="K64" s="289"/>
      <c r="L64" s="286" t="s">
        <v>22</v>
      </c>
      <c r="M64" s="285"/>
      <c r="N64" s="286"/>
      <c r="O64" s="329"/>
    </row>
    <row r="65" spans="1:15" s="283" customFormat="1" ht="12" customHeight="1">
      <c r="A65" s="282"/>
      <c r="B65" s="286" t="s">
        <v>15</v>
      </c>
      <c r="C65" s="287"/>
      <c r="D65" s="286" t="s">
        <v>13</v>
      </c>
      <c r="E65" s="288"/>
      <c r="F65" s="286" t="s">
        <v>19</v>
      </c>
      <c r="G65" s="289"/>
      <c r="H65" s="286" t="s">
        <v>13</v>
      </c>
      <c r="I65" s="289"/>
      <c r="J65" s="286" t="s">
        <v>20</v>
      </c>
      <c r="K65" s="289"/>
      <c r="L65" s="286" t="s">
        <v>23</v>
      </c>
      <c r="M65" s="285"/>
      <c r="N65" s="286" t="s">
        <v>24</v>
      </c>
      <c r="O65" s="329"/>
    </row>
    <row r="66" spans="1:15" s="283" customFormat="1" ht="12" customHeight="1">
      <c r="A66" s="282"/>
      <c r="B66" s="286" t="s">
        <v>1</v>
      </c>
      <c r="C66" s="291"/>
      <c r="D66" s="286" t="s">
        <v>1</v>
      </c>
      <c r="E66" s="286"/>
      <c r="F66" s="286" t="s">
        <v>1</v>
      </c>
      <c r="G66" s="291"/>
      <c r="H66" s="286" t="s">
        <v>1</v>
      </c>
      <c r="I66" s="291"/>
      <c r="J66" s="286" t="s">
        <v>1</v>
      </c>
      <c r="K66" s="291"/>
      <c r="L66" s="286" t="s">
        <v>1</v>
      </c>
      <c r="M66" s="285"/>
      <c r="N66" s="286" t="s">
        <v>1</v>
      </c>
      <c r="O66" s="329"/>
    </row>
    <row r="67" spans="1:15" s="283" customFormat="1" ht="6.95" customHeight="1">
      <c r="A67" s="282"/>
      <c r="B67" s="133"/>
      <c r="C67" s="311"/>
      <c r="D67" s="133"/>
      <c r="E67" s="133"/>
      <c r="F67" s="133"/>
      <c r="G67" s="311"/>
      <c r="H67" s="133"/>
      <c r="I67" s="311"/>
      <c r="J67" s="133"/>
      <c r="K67" s="311"/>
      <c r="L67" s="133"/>
      <c r="M67" s="312"/>
      <c r="N67" s="133"/>
      <c r="O67" s="329"/>
    </row>
    <row r="68" spans="1:15" s="283" customFormat="1" ht="12">
      <c r="A68" s="283" t="s">
        <v>62</v>
      </c>
      <c r="B68" s="62">
        <v>143205</v>
      </c>
      <c r="C68" s="62"/>
      <c r="D68" s="62">
        <v>81082</v>
      </c>
      <c r="E68" s="62"/>
      <c r="F68" s="62">
        <v>144026</v>
      </c>
      <c r="G68" s="62"/>
      <c r="H68" s="62">
        <v>11454</v>
      </c>
      <c r="I68" s="62"/>
      <c r="J68" s="62">
        <v>0</v>
      </c>
      <c r="K68" s="62"/>
      <c r="L68" s="62">
        <v>0</v>
      </c>
      <c r="M68" s="62"/>
      <c r="N68" s="62">
        <v>379767</v>
      </c>
      <c r="O68" s="307"/>
    </row>
    <row r="69" spans="1:15" s="283" customFormat="1" ht="12">
      <c r="A69" s="283" t="s">
        <v>98</v>
      </c>
      <c r="B69" s="62">
        <v>179889</v>
      </c>
      <c r="C69" s="62"/>
      <c r="D69" s="62">
        <v>107749</v>
      </c>
      <c r="E69" s="62"/>
      <c r="F69" s="62">
        <v>183962</v>
      </c>
      <c r="G69" s="62"/>
      <c r="H69" s="62">
        <v>17180</v>
      </c>
      <c r="I69" s="62"/>
      <c r="J69" s="62">
        <v>0</v>
      </c>
      <c r="K69" s="62"/>
      <c r="L69" s="62">
        <v>0</v>
      </c>
      <c r="M69" s="62"/>
      <c r="N69" s="62">
        <v>488780</v>
      </c>
      <c r="O69" s="307"/>
    </row>
    <row r="70" spans="1:15" s="283" customFormat="1" ht="12">
      <c r="O70" s="307"/>
    </row>
    <row r="71" spans="1:15" s="283" customFormat="1" ht="12">
      <c r="A71" s="101" t="s">
        <v>63</v>
      </c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337"/>
    </row>
    <row r="72" spans="1:15" s="283" customFormat="1" ht="12">
      <c r="O72" s="307"/>
    </row>
    <row r="73" spans="1:15" s="283" customFormat="1" ht="12">
      <c r="O73" s="307"/>
    </row>
    <row r="74" spans="1:15" s="283" customFormat="1" ht="12">
      <c r="O74" s="307"/>
    </row>
    <row r="75" spans="1:15" s="283" customFormat="1" ht="12">
      <c r="O75" s="307"/>
    </row>
    <row r="76" spans="1:15" s="283" customFormat="1" ht="12">
      <c r="O76" s="307"/>
    </row>
    <row r="77" spans="1:15" s="283" customFormat="1" ht="12">
      <c r="O77" s="307"/>
    </row>
    <row r="78" spans="1:15" s="283" customFormat="1" ht="12">
      <c r="O78" s="307"/>
    </row>
    <row r="79" spans="1:15" s="283" customFormat="1" ht="12">
      <c r="O79" s="307"/>
    </row>
    <row r="80" spans="1:15" s="283" customFormat="1" ht="12">
      <c r="O80" s="307"/>
    </row>
    <row r="81" spans="15:15" s="283" customFormat="1" ht="12">
      <c r="O81" s="307"/>
    </row>
    <row r="82" spans="15:15" s="283" customFormat="1" ht="12">
      <c r="O82" s="307"/>
    </row>
    <row r="83" spans="15:15" s="283" customFormat="1" ht="12">
      <c r="O83" s="307"/>
    </row>
    <row r="84" spans="15:15" s="283" customFormat="1" ht="12">
      <c r="O84" s="307"/>
    </row>
    <row r="85" spans="15:15" s="283" customFormat="1" ht="12">
      <c r="O85" s="307"/>
    </row>
    <row r="86" spans="15:15" s="283" customFormat="1" ht="12">
      <c r="O86" s="307"/>
    </row>
  </sheetData>
  <sortState ref="A49:O51">
    <sortCondition ref="A49"/>
  </sortState>
  <customSheetViews>
    <customSheetView guid="{6A6962C3-E482-4427-A8C8-08CAA95BA31A}" scale="110" showPageBreaks="1" printArea="1">
      <pane xSplit="1" ySplit="9" topLeftCell="B10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110" showPageBreaks="1" printArea="1">
      <pane xSplit="1" ySplit="9" topLeftCell="B10" activePane="bottomRight" state="frozen"/>
      <selection pane="bottomRight" activeCell="A73" sqref="A73"/>
      <pageMargins left="0" right="0" top="0.74803149606299213" bottom="0.74803149606299213" header="0.31496062992125984" footer="0.31496062992125984"/>
      <printOptions horizontalCentered="1" verticalCentered="1"/>
      <pageSetup paperSize="9" scale="55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10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>
      <pane xSplit="1" ySplit="9" topLeftCell="B55" activePane="bottomRight" state="frozen"/>
      <selection pane="bottomRight" activeCell="F61" sqref="F6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mergeCells count="14">
    <mergeCell ref="B3:N3"/>
    <mergeCell ref="A4:A5"/>
    <mergeCell ref="C4:C5"/>
    <mergeCell ref="E4:E5"/>
    <mergeCell ref="G4:G5"/>
    <mergeCell ref="I4:I5"/>
    <mergeCell ref="K4:K5"/>
    <mergeCell ref="B61:N61"/>
    <mergeCell ref="A62:A63"/>
    <mergeCell ref="C62:C63"/>
    <mergeCell ref="E62:E63"/>
    <mergeCell ref="G62:G63"/>
    <mergeCell ref="I62:I63"/>
    <mergeCell ref="K62:K63"/>
  </mergeCells>
  <printOptions horizontalCentered="1"/>
  <pageMargins left="0" right="0" top="0.74803149606299213" bottom="0.74803149606299213" header="0.31496062992125984" footer="0.31496062992125984"/>
  <pageSetup paperSize="9" scale="65" fitToWidth="0" fitToHeight="0" orientation="portrait" r:id="rId5"/>
  <headerFooter>
    <oddFooter>&amp;LPUBLIC</oddFooter>
    <evenFooter>&amp;LPUBLIC</evenFooter>
    <firstFooter>&amp;LPUBLIC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127"/>
  <sheetViews>
    <sheetView topLeftCell="A27" zoomScaleNormal="100" zoomScalePageLayoutView="75" workbookViewId="0">
      <selection activeCell="N46" sqref="A1:N46"/>
    </sheetView>
  </sheetViews>
  <sheetFormatPr defaultRowHeight="12.75"/>
  <cols>
    <col min="1" max="1" width="48.85546875" style="6" customWidth="1"/>
    <col min="2" max="2" width="11" style="6" customWidth="1"/>
    <col min="3" max="3" width="2.7109375" style="6" customWidth="1"/>
    <col min="4" max="4" width="11" style="6" customWidth="1"/>
    <col min="5" max="5" width="2.7109375" style="6" customWidth="1"/>
    <col min="6" max="6" width="9.140625" style="6"/>
    <col min="7" max="7" width="2.7109375" style="6" customWidth="1"/>
    <col min="8" max="8" width="9.140625" style="6"/>
    <col min="9" max="9" width="2.7109375" style="6" customWidth="1"/>
    <col min="10" max="10" width="9.140625" style="6"/>
    <col min="11" max="11" width="2.7109375" style="6" customWidth="1"/>
    <col min="12" max="12" width="9.140625" style="6"/>
    <col min="13" max="13" width="2.7109375" style="6" customWidth="1"/>
    <col min="14" max="14" width="9.140625" style="6"/>
    <col min="15" max="15" width="10.5703125" style="6" customWidth="1"/>
    <col min="16" max="16384" width="9.140625" style="6"/>
  </cols>
  <sheetData>
    <row r="1" spans="1:17" ht="14.25">
      <c r="A1" s="280" t="s">
        <v>80</v>
      </c>
      <c r="B1" s="3"/>
      <c r="C1" s="3"/>
      <c r="D1" s="3"/>
      <c r="E1" s="3"/>
    </row>
    <row r="2" spans="1:17">
      <c r="A2" s="281" t="s">
        <v>39</v>
      </c>
      <c r="B2" s="4"/>
      <c r="C2" s="4"/>
      <c r="D2" s="4"/>
      <c r="E2" s="4"/>
    </row>
    <row r="3" spans="1:17" s="283" customFormat="1" ht="12" customHeight="1">
      <c r="A3" s="282"/>
      <c r="B3" s="492" t="s">
        <v>0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307"/>
      <c r="P3" s="329"/>
      <c r="Q3" s="329"/>
    </row>
    <row r="4" spans="1:17" s="283" customFormat="1" ht="12" customHeight="1">
      <c r="A4" s="486"/>
      <c r="B4" s="339" t="s">
        <v>7</v>
      </c>
      <c r="C4" s="282"/>
      <c r="D4" s="340" t="s">
        <v>8</v>
      </c>
      <c r="E4" s="282"/>
      <c r="F4" s="340" t="s">
        <v>5</v>
      </c>
      <c r="G4" s="494"/>
      <c r="H4" s="341" t="s">
        <v>6</v>
      </c>
      <c r="I4" s="494"/>
      <c r="J4" s="341" t="s">
        <v>7</v>
      </c>
      <c r="K4" s="496"/>
      <c r="L4" s="341" t="s">
        <v>8</v>
      </c>
      <c r="M4" s="497"/>
      <c r="N4" s="341" t="s">
        <v>5</v>
      </c>
      <c r="O4" s="493"/>
    </row>
    <row r="5" spans="1:17" s="283" customFormat="1" ht="12" customHeight="1">
      <c r="A5" s="486"/>
      <c r="B5" s="342">
        <v>2014</v>
      </c>
      <c r="C5" s="282"/>
      <c r="D5" s="203">
        <v>2014</v>
      </c>
      <c r="E5" s="282"/>
      <c r="F5" s="203">
        <v>2014</v>
      </c>
      <c r="G5" s="494"/>
      <c r="H5" s="204">
        <v>2013</v>
      </c>
      <c r="I5" s="495"/>
      <c r="J5" s="204">
        <v>2013</v>
      </c>
      <c r="K5" s="496"/>
      <c r="L5" s="204">
        <v>2013</v>
      </c>
      <c r="M5" s="497"/>
      <c r="N5" s="343" t="s">
        <v>161</v>
      </c>
      <c r="O5" s="493"/>
    </row>
    <row r="6" spans="1:17" s="283" customFormat="1" ht="12" customHeight="1">
      <c r="A6" s="282"/>
      <c r="B6" s="344" t="s">
        <v>1</v>
      </c>
      <c r="C6" s="282"/>
      <c r="D6" s="345" t="s">
        <v>1</v>
      </c>
      <c r="E6" s="282"/>
      <c r="F6" s="345" t="s">
        <v>1</v>
      </c>
      <c r="G6" s="346"/>
      <c r="H6" s="346" t="s">
        <v>1</v>
      </c>
      <c r="I6" s="347"/>
      <c r="J6" s="346" t="s">
        <v>1</v>
      </c>
      <c r="K6" s="346"/>
      <c r="L6" s="346" t="s">
        <v>1</v>
      </c>
      <c r="M6" s="348"/>
      <c r="N6" s="346" t="s">
        <v>1</v>
      </c>
      <c r="O6" s="349"/>
    </row>
    <row r="7" spans="1:17" s="283" customFormat="1" ht="6.95" customHeight="1">
      <c r="A7" s="282"/>
      <c r="B7" s="350"/>
      <c r="C7" s="282"/>
      <c r="D7" s="308"/>
      <c r="E7" s="282"/>
      <c r="F7" s="177"/>
      <c r="G7" s="351"/>
      <c r="H7" s="179"/>
      <c r="I7" s="351"/>
      <c r="J7" s="179"/>
      <c r="K7" s="179"/>
      <c r="L7" s="179"/>
      <c r="M7" s="179"/>
      <c r="N7" s="179"/>
      <c r="O7" s="298"/>
    </row>
    <row r="8" spans="1:17" s="283" customFormat="1" ht="27.75" customHeight="1">
      <c r="A8" s="438" t="s">
        <v>143</v>
      </c>
      <c r="B8" s="365">
        <v>447</v>
      </c>
      <c r="C8" s="298"/>
      <c r="D8" s="102">
        <v>309</v>
      </c>
      <c r="E8" s="298"/>
      <c r="F8" s="57">
        <v>291</v>
      </c>
      <c r="G8" s="310"/>
      <c r="H8" s="59">
        <v>385</v>
      </c>
      <c r="I8" s="310"/>
      <c r="J8" s="59">
        <v>494</v>
      </c>
      <c r="K8" s="59"/>
      <c r="L8" s="59">
        <v>394</v>
      </c>
      <c r="M8" s="59"/>
      <c r="N8" s="59">
        <v>399</v>
      </c>
      <c r="O8" s="298"/>
    </row>
    <row r="9" spans="1:17" s="283" customFormat="1" ht="6.95" customHeight="1">
      <c r="A9" s="129"/>
      <c r="B9" s="365"/>
      <c r="C9" s="129"/>
      <c r="D9" s="353"/>
      <c r="E9" s="129"/>
      <c r="F9" s="177"/>
      <c r="G9" s="178"/>
      <c r="H9" s="179"/>
      <c r="I9" s="178"/>
      <c r="J9" s="179"/>
      <c r="K9" s="180"/>
      <c r="L9" s="179"/>
      <c r="M9" s="179"/>
      <c r="N9" s="179"/>
      <c r="O9" s="298"/>
    </row>
    <row r="10" spans="1:17" s="283" customFormat="1" ht="25.5" customHeight="1">
      <c r="A10" s="422" t="s">
        <v>92</v>
      </c>
      <c r="B10" s="365">
        <v>123</v>
      </c>
      <c r="C10" s="392"/>
      <c r="D10" s="439">
        <v>-65</v>
      </c>
      <c r="E10" s="129"/>
      <c r="F10" s="255">
        <v>-115</v>
      </c>
      <c r="G10" s="188"/>
      <c r="H10" s="71">
        <v>-159</v>
      </c>
      <c r="I10" s="188"/>
      <c r="J10" s="71">
        <v>-150</v>
      </c>
      <c r="K10" s="356"/>
      <c r="L10" s="71">
        <v>-79</v>
      </c>
      <c r="M10" s="356"/>
      <c r="N10" s="71">
        <v>-317</v>
      </c>
      <c r="O10" s="357"/>
    </row>
    <row r="11" spans="1:17" s="283" customFormat="1" ht="6.95" customHeight="1">
      <c r="A11" s="129"/>
      <c r="B11" s="365"/>
      <c r="C11" s="129"/>
      <c r="D11" s="353"/>
      <c r="E11" s="129"/>
      <c r="F11" s="177"/>
      <c r="G11" s="178"/>
      <c r="H11" s="179"/>
      <c r="I11" s="178"/>
      <c r="J11" s="179"/>
      <c r="K11" s="180"/>
      <c r="L11" s="179"/>
      <c r="M11" s="180"/>
      <c r="N11" s="179"/>
      <c r="O11" s="298"/>
    </row>
    <row r="12" spans="1:17" s="283" customFormat="1" ht="12" customHeight="1">
      <c r="A12" s="358" t="s">
        <v>162</v>
      </c>
      <c r="B12" s="365">
        <v>570</v>
      </c>
      <c r="C12" s="358"/>
      <c r="D12" s="359">
        <v>244</v>
      </c>
      <c r="E12" s="358"/>
      <c r="F12" s="177">
        <f>F8+F10</f>
        <v>176</v>
      </c>
      <c r="G12" s="178"/>
      <c r="H12" s="179">
        <f>H8+H10</f>
        <v>226</v>
      </c>
      <c r="I12" s="178"/>
      <c r="J12" s="179">
        <f>J8+J10</f>
        <v>344</v>
      </c>
      <c r="K12" s="180"/>
      <c r="L12" s="179">
        <f>L8+L10</f>
        <v>315</v>
      </c>
      <c r="M12" s="180"/>
      <c r="N12" s="179">
        <f>N8+N10</f>
        <v>82</v>
      </c>
      <c r="O12" s="298"/>
    </row>
    <row r="13" spans="1:17" s="283" customFormat="1" ht="6.95" customHeight="1">
      <c r="A13" s="129"/>
      <c r="B13" s="365"/>
      <c r="C13" s="129"/>
      <c r="D13" s="353"/>
      <c r="E13" s="129"/>
      <c r="F13" s="177"/>
      <c r="G13" s="178"/>
      <c r="H13" s="179"/>
      <c r="I13" s="178"/>
      <c r="J13" s="179"/>
      <c r="K13" s="180"/>
      <c r="L13" s="179"/>
      <c r="M13" s="180"/>
      <c r="N13" s="179"/>
      <c r="O13" s="298"/>
    </row>
    <row r="14" spans="1:17" s="283" customFormat="1" ht="12" customHeight="1">
      <c r="A14" s="129" t="s">
        <v>3</v>
      </c>
      <c r="B14" s="354">
        <v>-202</v>
      </c>
      <c r="C14" s="129"/>
      <c r="D14" s="355">
        <v>-135</v>
      </c>
      <c r="E14" s="129"/>
      <c r="F14" s="360">
        <v>-226</v>
      </c>
      <c r="G14" s="178"/>
      <c r="H14" s="71">
        <v>-293</v>
      </c>
      <c r="I14" s="178"/>
      <c r="J14" s="71">
        <v>-242</v>
      </c>
      <c r="K14" s="180"/>
      <c r="L14" s="71">
        <v>-229</v>
      </c>
      <c r="M14" s="180"/>
      <c r="N14" s="71">
        <v>-402</v>
      </c>
      <c r="O14" s="298"/>
    </row>
    <row r="15" spans="1:17" s="283" customFormat="1" ht="6.95" customHeight="1">
      <c r="A15" s="129"/>
      <c r="B15" s="352"/>
      <c r="C15" s="129"/>
      <c r="D15" s="353"/>
      <c r="E15" s="129"/>
      <c r="F15" s="177"/>
      <c r="G15" s="178"/>
      <c r="H15" s="179"/>
      <c r="I15" s="178"/>
      <c r="J15" s="179"/>
      <c r="K15" s="180"/>
      <c r="L15" s="179"/>
      <c r="M15" s="180"/>
      <c r="N15" s="179"/>
      <c r="O15" s="298"/>
    </row>
    <row r="16" spans="1:17" s="283" customFormat="1" ht="12" customHeight="1">
      <c r="A16" s="358" t="s">
        <v>38</v>
      </c>
      <c r="B16" s="365">
        <v>368</v>
      </c>
      <c r="C16" s="358"/>
      <c r="D16" s="359">
        <v>109</v>
      </c>
      <c r="E16" s="358"/>
      <c r="F16" s="268">
        <f>F12+F14</f>
        <v>-50</v>
      </c>
      <c r="G16" s="178"/>
      <c r="H16" s="72">
        <f>H12+H14</f>
        <v>-67</v>
      </c>
      <c r="I16" s="178"/>
      <c r="J16" s="72">
        <f>J12+J14</f>
        <v>102</v>
      </c>
      <c r="K16" s="180"/>
      <c r="L16" s="72">
        <f>L12+L14</f>
        <v>86</v>
      </c>
      <c r="M16" s="180"/>
      <c r="N16" s="72">
        <f>N12+N14</f>
        <v>-320</v>
      </c>
      <c r="O16" s="298"/>
    </row>
    <row r="17" spans="1:15" s="283" customFormat="1" ht="6.95" customHeight="1">
      <c r="A17" s="129"/>
      <c r="B17" s="352"/>
      <c r="C17" s="129"/>
      <c r="D17" s="353"/>
      <c r="E17" s="129"/>
      <c r="F17" s="177"/>
      <c r="G17" s="178"/>
      <c r="H17" s="179"/>
      <c r="I17" s="178"/>
      <c r="J17" s="179"/>
      <c r="K17" s="180"/>
      <c r="L17" s="179"/>
      <c r="M17" s="180"/>
      <c r="N17" s="179"/>
      <c r="O17" s="298"/>
    </row>
    <row r="18" spans="1:15" s="283" customFormat="1" ht="12" customHeight="1">
      <c r="A18" s="129" t="s">
        <v>194</v>
      </c>
      <c r="B18" s="443">
        <v>0</v>
      </c>
      <c r="C18" s="129"/>
      <c r="D18" s="355">
        <v>0</v>
      </c>
      <c r="E18" s="129"/>
      <c r="F18" s="183">
        <v>0</v>
      </c>
      <c r="G18" s="180"/>
      <c r="H18" s="71">
        <v>-1</v>
      </c>
      <c r="I18" s="180"/>
      <c r="J18" s="361">
        <v>0</v>
      </c>
      <c r="K18" s="180"/>
      <c r="L18" s="361">
        <v>0</v>
      </c>
      <c r="M18" s="180"/>
      <c r="N18" s="361">
        <v>0</v>
      </c>
      <c r="O18" s="282"/>
    </row>
    <row r="19" spans="1:15" s="283" customFormat="1" ht="6.95" customHeight="1">
      <c r="A19" s="129"/>
      <c r="B19" s="365"/>
      <c r="C19" s="129"/>
      <c r="D19" s="353"/>
      <c r="E19" s="129"/>
      <c r="F19" s="177"/>
      <c r="G19" s="351"/>
      <c r="H19" s="179"/>
      <c r="I19" s="178"/>
      <c r="J19" s="179"/>
      <c r="K19" s="180"/>
      <c r="L19" s="179"/>
      <c r="M19" s="180"/>
      <c r="N19" s="179"/>
      <c r="O19" s="298"/>
    </row>
    <row r="20" spans="1:15" s="283" customFormat="1" ht="12" customHeight="1" thickBot="1">
      <c r="A20" s="358" t="s">
        <v>163</v>
      </c>
      <c r="B20" s="365">
        <v>368</v>
      </c>
      <c r="C20" s="358"/>
      <c r="D20" s="362">
        <v>109</v>
      </c>
      <c r="E20" s="358"/>
      <c r="F20" s="363">
        <f>F16+F18</f>
        <v>-50</v>
      </c>
      <c r="G20" s="351"/>
      <c r="H20" s="137">
        <f>H16+H18</f>
        <v>-68</v>
      </c>
      <c r="I20" s="351"/>
      <c r="J20" s="137">
        <f>J16+J18</f>
        <v>102</v>
      </c>
      <c r="K20" s="179"/>
      <c r="L20" s="137">
        <f>L16+L18</f>
        <v>86</v>
      </c>
      <c r="M20" s="180"/>
      <c r="N20" s="137">
        <f>N16+N18</f>
        <v>-320</v>
      </c>
      <c r="O20" s="298"/>
    </row>
    <row r="21" spans="1:15" s="283" customFormat="1" ht="12" customHeight="1">
      <c r="F21" s="101"/>
      <c r="G21" s="101"/>
      <c r="H21" s="101"/>
      <c r="I21" s="101"/>
      <c r="J21" s="101"/>
      <c r="K21" s="101"/>
      <c r="L21" s="101"/>
      <c r="M21" s="101"/>
      <c r="N21" s="101"/>
    </row>
    <row r="22" spans="1:15" s="283" customFormat="1" ht="12" customHeight="1">
      <c r="A22" s="129" t="s">
        <v>164</v>
      </c>
      <c r="B22" s="129"/>
      <c r="C22" s="129"/>
      <c r="D22" s="129"/>
      <c r="E22" s="129"/>
      <c r="F22" s="101"/>
      <c r="G22" s="101"/>
      <c r="H22" s="101"/>
      <c r="I22" s="101"/>
      <c r="J22" s="101"/>
      <c r="K22" s="101"/>
      <c r="L22" s="101"/>
      <c r="M22" s="101"/>
      <c r="N22" s="101"/>
    </row>
    <row r="23" spans="1:15" s="283" customFormat="1" ht="12" customHeight="1">
      <c r="F23" s="101"/>
      <c r="G23" s="101"/>
      <c r="H23" s="101"/>
      <c r="I23" s="101"/>
      <c r="J23" s="101"/>
      <c r="K23" s="101"/>
      <c r="L23" s="101"/>
      <c r="M23" s="101"/>
      <c r="N23" s="101"/>
    </row>
    <row r="24" spans="1:15" s="283" customFormat="1" ht="12" customHeight="1">
      <c r="F24" s="101"/>
      <c r="G24" s="101"/>
      <c r="H24" s="101"/>
      <c r="I24" s="101"/>
      <c r="J24" s="101"/>
      <c r="K24" s="101"/>
      <c r="L24" s="101"/>
      <c r="M24" s="101"/>
      <c r="N24" s="101"/>
    </row>
    <row r="25" spans="1:15" s="283" customFormat="1" ht="12" customHeight="1">
      <c r="B25" s="492" t="s">
        <v>81</v>
      </c>
      <c r="C25" s="492"/>
      <c r="D25" s="492"/>
      <c r="E25" s="492"/>
      <c r="F25" s="492"/>
      <c r="G25" s="492"/>
      <c r="H25" s="492"/>
      <c r="I25" s="492"/>
      <c r="J25" s="492"/>
      <c r="K25" s="492"/>
      <c r="L25" s="492"/>
      <c r="M25" s="492"/>
      <c r="N25" s="492"/>
      <c r="O25" s="307"/>
    </row>
    <row r="26" spans="1:15" s="283" customFormat="1" ht="12" customHeight="1">
      <c r="B26" s="339" t="s">
        <v>7</v>
      </c>
      <c r="D26" s="340" t="s">
        <v>8</v>
      </c>
      <c r="F26" s="340" t="s">
        <v>5</v>
      </c>
      <c r="G26" s="494"/>
      <c r="H26" s="341" t="s">
        <v>6</v>
      </c>
      <c r="I26" s="494"/>
      <c r="J26" s="341" t="s">
        <v>7</v>
      </c>
      <c r="K26" s="496"/>
      <c r="L26" s="341" t="s">
        <v>8</v>
      </c>
      <c r="M26" s="496"/>
      <c r="N26" s="341" t="s">
        <v>5</v>
      </c>
      <c r="O26" s="493"/>
    </row>
    <row r="27" spans="1:15" s="283" customFormat="1" ht="12" customHeight="1">
      <c r="B27" s="342">
        <v>2014</v>
      </c>
      <c r="D27" s="203">
        <v>2014</v>
      </c>
      <c r="F27" s="203">
        <v>2014</v>
      </c>
      <c r="G27" s="494"/>
      <c r="H27" s="204">
        <v>2013</v>
      </c>
      <c r="I27" s="495"/>
      <c r="J27" s="204">
        <v>2013</v>
      </c>
      <c r="K27" s="496"/>
      <c r="L27" s="204">
        <v>2013</v>
      </c>
      <c r="M27" s="496"/>
      <c r="N27" s="204">
        <v>2013</v>
      </c>
      <c r="O27" s="493"/>
    </row>
    <row r="28" spans="1:15" s="283" customFormat="1" ht="12" customHeight="1">
      <c r="B28" s="344" t="s">
        <v>1</v>
      </c>
      <c r="D28" s="345" t="s">
        <v>1</v>
      </c>
      <c r="F28" s="345" t="s">
        <v>1</v>
      </c>
      <c r="G28" s="346"/>
      <c r="H28" s="346" t="s">
        <v>1</v>
      </c>
      <c r="I28" s="347"/>
      <c r="J28" s="346" t="s">
        <v>1</v>
      </c>
      <c r="K28" s="346"/>
      <c r="L28" s="346" t="s">
        <v>1</v>
      </c>
      <c r="M28" s="346"/>
      <c r="N28" s="346" t="s">
        <v>1</v>
      </c>
      <c r="O28" s="349"/>
    </row>
    <row r="29" spans="1:15" s="283" customFormat="1" ht="12" customHeight="1">
      <c r="A29" s="358" t="s">
        <v>40</v>
      </c>
      <c r="B29" s="364"/>
      <c r="C29" s="358"/>
      <c r="D29" s="353"/>
      <c r="E29" s="358"/>
      <c r="F29" s="177"/>
      <c r="G29" s="59"/>
      <c r="H29" s="59"/>
      <c r="I29" s="59"/>
      <c r="J29" s="59"/>
      <c r="K29" s="59"/>
      <c r="L29" s="59"/>
      <c r="M29" s="59"/>
      <c r="N29" s="59"/>
    </row>
    <row r="30" spans="1:15" s="283" customFormat="1" ht="12" customHeight="1">
      <c r="A30" s="129" t="s">
        <v>41</v>
      </c>
      <c r="B30" s="365">
        <v>25383</v>
      </c>
      <c r="C30" s="129"/>
      <c r="D30" s="366">
        <v>27274</v>
      </c>
      <c r="E30" s="129"/>
      <c r="F30" s="177">
        <v>28261</v>
      </c>
      <c r="G30" s="59"/>
      <c r="H30" s="179">
        <v>30319</v>
      </c>
      <c r="I30" s="179"/>
      <c r="J30" s="179">
        <v>33496</v>
      </c>
      <c r="K30" s="179"/>
      <c r="L30" s="179">
        <v>35602</v>
      </c>
      <c r="M30" s="179"/>
      <c r="N30" s="179">
        <v>37164</v>
      </c>
    </row>
    <row r="31" spans="1:15" s="283" customFormat="1" ht="12" customHeight="1">
      <c r="A31" s="129" t="s">
        <v>42</v>
      </c>
      <c r="B31" s="365">
        <v>1108</v>
      </c>
      <c r="C31" s="129"/>
      <c r="D31" s="366">
        <v>221</v>
      </c>
      <c r="E31" s="129"/>
      <c r="F31" s="177">
        <v>1157</v>
      </c>
      <c r="G31" s="59"/>
      <c r="H31" s="179">
        <v>62</v>
      </c>
      <c r="I31" s="179"/>
      <c r="J31" s="179">
        <v>1043</v>
      </c>
      <c r="K31" s="179"/>
      <c r="L31" s="179">
        <v>461</v>
      </c>
      <c r="M31" s="179"/>
      <c r="N31" s="179">
        <v>3974</v>
      </c>
    </row>
    <row r="32" spans="1:15" s="283" customFormat="1" ht="12" customHeight="1">
      <c r="A32" s="129" t="s">
        <v>43</v>
      </c>
      <c r="B32" s="365">
        <v>1904</v>
      </c>
      <c r="C32" s="129"/>
      <c r="D32" s="366">
        <v>2338</v>
      </c>
      <c r="E32" s="129"/>
      <c r="F32" s="177">
        <v>2604</v>
      </c>
      <c r="G32" s="59"/>
      <c r="H32" s="179">
        <v>3028</v>
      </c>
      <c r="I32" s="179"/>
      <c r="J32" s="179">
        <v>3569</v>
      </c>
      <c r="K32" s="179"/>
      <c r="L32" s="179">
        <v>3822</v>
      </c>
      <c r="M32" s="179"/>
      <c r="N32" s="102">
        <v>4137</v>
      </c>
    </row>
    <row r="33" spans="1:14" s="283" customFormat="1" ht="12" customHeight="1">
      <c r="A33" s="129" t="s">
        <v>44</v>
      </c>
      <c r="B33" s="365">
        <v>139</v>
      </c>
      <c r="C33" s="129"/>
      <c r="D33" s="366">
        <v>29</v>
      </c>
      <c r="E33" s="129"/>
      <c r="F33" s="177">
        <v>139</v>
      </c>
      <c r="G33" s="59"/>
      <c r="H33" s="195">
        <v>0</v>
      </c>
      <c r="I33" s="179"/>
      <c r="J33" s="179">
        <v>127</v>
      </c>
      <c r="K33" s="179"/>
      <c r="L33" s="179">
        <v>55</v>
      </c>
      <c r="M33" s="179"/>
      <c r="N33" s="179">
        <v>642</v>
      </c>
    </row>
    <row r="34" spans="1:14" s="283" customFormat="1" ht="12" customHeight="1">
      <c r="A34" s="129" t="s">
        <v>45</v>
      </c>
      <c r="B34" s="365">
        <v>3124</v>
      </c>
      <c r="C34" s="129"/>
      <c r="D34" s="366">
        <v>3223</v>
      </c>
      <c r="E34" s="129"/>
      <c r="F34" s="177">
        <v>4463</v>
      </c>
      <c r="G34" s="59"/>
      <c r="H34" s="179">
        <v>4871</v>
      </c>
      <c r="I34" s="179"/>
      <c r="J34" s="179">
        <v>7327</v>
      </c>
      <c r="K34" s="179"/>
      <c r="L34" s="179">
        <v>7388</v>
      </c>
      <c r="M34" s="179"/>
      <c r="N34" s="179">
        <v>7670</v>
      </c>
    </row>
    <row r="35" spans="1:14" s="283" customFormat="1" ht="12" customHeight="1">
      <c r="A35" s="129" t="s">
        <v>46</v>
      </c>
      <c r="B35" s="365">
        <v>122</v>
      </c>
      <c r="C35" s="129"/>
      <c r="D35" s="366">
        <v>258</v>
      </c>
      <c r="E35" s="129"/>
      <c r="F35" s="177">
        <v>322</v>
      </c>
      <c r="G35" s="59"/>
      <c r="H35" s="179">
        <v>259</v>
      </c>
      <c r="I35" s="179"/>
      <c r="J35" s="179">
        <v>61</v>
      </c>
      <c r="K35" s="179"/>
      <c r="L35" s="179">
        <v>216</v>
      </c>
      <c r="M35" s="179"/>
      <c r="N35" s="179">
        <v>544</v>
      </c>
    </row>
    <row r="36" spans="1:14" s="283" customFormat="1" ht="12" customHeight="1">
      <c r="A36" s="101"/>
      <c r="B36" s="367"/>
      <c r="C36" s="101"/>
      <c r="D36" s="94"/>
      <c r="E36" s="101"/>
      <c r="F36" s="368"/>
      <c r="G36" s="101"/>
      <c r="H36" s="101"/>
      <c r="I36" s="101"/>
      <c r="J36" s="101"/>
      <c r="K36" s="101"/>
      <c r="L36" s="101"/>
      <c r="M36" s="101"/>
      <c r="N36" s="101"/>
    </row>
    <row r="37" spans="1:14" s="283" customFormat="1" ht="12" customHeight="1">
      <c r="A37" s="101"/>
      <c r="B37" s="369" t="s">
        <v>200</v>
      </c>
      <c r="C37" s="101"/>
      <c r="D37" s="370" t="s">
        <v>47</v>
      </c>
      <c r="E37" s="101"/>
      <c r="F37" s="345" t="s">
        <v>47</v>
      </c>
      <c r="G37" s="156"/>
      <c r="H37" s="345" t="s">
        <v>47</v>
      </c>
      <c r="I37" s="156"/>
      <c r="J37" s="345" t="s">
        <v>47</v>
      </c>
      <c r="K37" s="156"/>
      <c r="L37" s="345" t="s">
        <v>47</v>
      </c>
      <c r="M37" s="156"/>
      <c r="N37" s="345" t="s">
        <v>47</v>
      </c>
    </row>
    <row r="38" spans="1:14" s="283" customFormat="1" ht="12" customHeight="1">
      <c r="A38" s="129" t="s">
        <v>165</v>
      </c>
      <c r="B38" s="369"/>
      <c r="C38" s="129"/>
      <c r="D38" s="353"/>
      <c r="E38" s="129"/>
      <c r="F38" s="368"/>
      <c r="G38" s="101"/>
      <c r="H38" s="101"/>
      <c r="I38" s="101"/>
      <c r="J38" s="101"/>
      <c r="K38" s="101"/>
      <c r="L38" s="101"/>
      <c r="M38" s="101"/>
      <c r="N38" s="101"/>
    </row>
    <row r="39" spans="1:14" s="283" customFormat="1" ht="12" customHeight="1">
      <c r="A39" s="129" t="s">
        <v>48</v>
      </c>
      <c r="B39" s="417">
        <v>7.7</v>
      </c>
      <c r="C39" s="129"/>
      <c r="D39" s="353">
        <v>8.6</v>
      </c>
      <c r="E39" s="129"/>
      <c r="F39" s="371">
        <v>9.3000000000000007</v>
      </c>
      <c r="G39" s="372"/>
      <c r="H39" s="373">
        <v>10</v>
      </c>
      <c r="I39" s="373"/>
      <c r="J39" s="373">
        <v>10.7</v>
      </c>
      <c r="K39" s="373"/>
      <c r="L39" s="373">
        <v>10.7</v>
      </c>
      <c r="M39" s="373"/>
      <c r="N39" s="373">
        <v>11.6</v>
      </c>
    </row>
    <row r="40" spans="1:14" s="283" customFormat="1" ht="12" customHeight="1">
      <c r="A40" s="129" t="s">
        <v>49</v>
      </c>
      <c r="B40" s="442">
        <v>-1.7</v>
      </c>
      <c r="C40" s="129"/>
      <c r="D40" s="353">
        <v>0.9</v>
      </c>
      <c r="E40" s="129"/>
      <c r="F40" s="371">
        <v>1.5</v>
      </c>
      <c r="G40" s="372"/>
      <c r="H40" s="373">
        <v>2</v>
      </c>
      <c r="I40" s="373"/>
      <c r="J40" s="373">
        <v>1.7</v>
      </c>
      <c r="K40" s="373"/>
      <c r="L40" s="373">
        <v>2</v>
      </c>
      <c r="M40" s="373"/>
      <c r="N40" s="373">
        <v>3</v>
      </c>
    </row>
    <row r="41" spans="1:14" s="283" customFormat="1" ht="12" customHeight="1">
      <c r="A41" s="129" t="s">
        <v>50</v>
      </c>
      <c r="B41" s="417">
        <v>11.8</v>
      </c>
      <c r="C41" s="129"/>
      <c r="D41" s="353">
        <v>11.7</v>
      </c>
      <c r="E41" s="129"/>
      <c r="F41" s="371">
        <v>15.2</v>
      </c>
      <c r="G41" s="372"/>
      <c r="H41" s="373">
        <v>16</v>
      </c>
      <c r="I41" s="373"/>
      <c r="J41" s="373">
        <v>21.2</v>
      </c>
      <c r="K41" s="373"/>
      <c r="L41" s="373">
        <v>20.5</v>
      </c>
      <c r="M41" s="373"/>
      <c r="N41" s="373">
        <v>18.600000000000001</v>
      </c>
    </row>
    <row r="42" spans="1:14" s="283" customFormat="1" ht="12" customHeight="1">
      <c r="A42" s="129" t="s">
        <v>51</v>
      </c>
      <c r="B42" s="417">
        <v>1.7</v>
      </c>
      <c r="C42" s="129"/>
      <c r="D42" s="353">
        <v>3.5</v>
      </c>
      <c r="E42" s="129"/>
      <c r="F42" s="371">
        <v>4.3</v>
      </c>
      <c r="G42" s="372"/>
      <c r="H42" s="373">
        <v>3.2</v>
      </c>
      <c r="I42" s="373"/>
      <c r="J42" s="373">
        <v>0.7</v>
      </c>
      <c r="K42" s="373"/>
      <c r="L42" s="373">
        <v>2.2999999999999998</v>
      </c>
      <c r="M42" s="373"/>
      <c r="N42" s="373">
        <v>5.2</v>
      </c>
    </row>
    <row r="43" spans="1:14" s="283" customFormat="1" ht="12">
      <c r="F43" s="353"/>
      <c r="G43" s="101"/>
      <c r="H43" s="101"/>
      <c r="I43" s="101"/>
      <c r="J43" s="101"/>
      <c r="K43" s="101"/>
      <c r="L43" s="101"/>
      <c r="M43" s="101"/>
      <c r="N43" s="101"/>
    </row>
    <row r="44" spans="1:14" s="283" customFormat="1" ht="12" customHeight="1">
      <c r="A44" s="129" t="s">
        <v>166</v>
      </c>
      <c r="B44" s="129"/>
      <c r="C44" s="129"/>
      <c r="D44" s="129"/>
      <c r="E44" s="129"/>
    </row>
    <row r="45" spans="1:14" s="283" customFormat="1" ht="12" customHeight="1">
      <c r="A45" s="317" t="s">
        <v>167</v>
      </c>
      <c r="B45" s="317"/>
      <c r="C45" s="317"/>
      <c r="D45" s="317"/>
      <c r="E45" s="317"/>
    </row>
    <row r="46" spans="1:14" s="283" customFormat="1" ht="12" customHeight="1">
      <c r="A46" s="317" t="s">
        <v>168</v>
      </c>
      <c r="B46" s="317"/>
      <c r="C46" s="317"/>
      <c r="D46" s="317"/>
      <c r="E46" s="317"/>
    </row>
    <row r="47" spans="1:14" s="283" customFormat="1" ht="12"/>
    <row r="48" spans="1:14" s="283" customFormat="1" ht="12"/>
    <row r="49" s="283" customFormat="1" ht="12"/>
    <row r="50" s="283" customFormat="1" ht="12"/>
    <row r="51" s="283" customFormat="1" ht="12"/>
    <row r="52" s="283" customFormat="1" ht="12"/>
    <row r="53" s="283" customFormat="1" ht="12"/>
    <row r="54" s="283" customFormat="1" ht="12"/>
    <row r="55" s="283" customFormat="1" ht="12"/>
    <row r="56" s="283" customFormat="1" ht="12"/>
    <row r="57" s="283" customFormat="1" ht="12"/>
    <row r="58" s="283" customFormat="1" ht="12"/>
    <row r="59" s="283" customFormat="1" ht="12"/>
    <row r="60" s="283" customFormat="1" ht="12"/>
    <row r="61" s="283" customFormat="1" ht="12"/>
    <row r="62" s="283" customFormat="1" ht="12"/>
    <row r="63" s="283" customFormat="1" ht="12"/>
    <row r="64" s="283" customFormat="1" ht="12"/>
    <row r="65" s="283" customFormat="1" ht="12"/>
    <row r="66" s="283" customFormat="1" ht="12"/>
    <row r="67" s="283" customFormat="1" ht="12"/>
    <row r="68" s="283" customFormat="1" ht="12"/>
    <row r="69" s="283" customFormat="1" ht="12"/>
    <row r="70" s="283" customFormat="1" ht="12"/>
    <row r="71" s="283" customFormat="1" ht="12"/>
    <row r="72" s="283" customFormat="1" ht="12"/>
    <row r="73" s="283" customFormat="1" ht="12"/>
    <row r="74" s="283" customFormat="1" ht="12"/>
    <row r="75" s="283" customFormat="1" ht="12"/>
    <row r="76" s="283" customFormat="1" ht="12"/>
    <row r="77" s="283" customFormat="1" ht="12"/>
    <row r="78" s="283" customFormat="1" ht="12"/>
    <row r="79" s="283" customFormat="1" ht="12"/>
    <row r="80" s="283" customFormat="1" ht="12"/>
    <row r="81" s="283" customFormat="1" ht="12"/>
    <row r="82" s="283" customFormat="1" ht="12"/>
    <row r="83" s="283" customFormat="1" ht="12"/>
    <row r="84" s="283" customFormat="1" ht="12"/>
    <row r="85" s="283" customFormat="1" ht="12"/>
    <row r="86" s="283" customFormat="1" ht="12"/>
    <row r="87" s="283" customFormat="1" ht="12"/>
    <row r="88" s="283" customFormat="1" ht="12"/>
    <row r="89" s="283" customFormat="1" ht="12"/>
    <row r="90" s="283" customFormat="1" ht="12"/>
    <row r="91" s="283" customFormat="1" ht="12"/>
    <row r="92" s="283" customFormat="1" ht="12"/>
    <row r="93" s="283" customFormat="1" ht="12"/>
    <row r="94" s="283" customFormat="1" ht="12"/>
    <row r="95" s="283" customFormat="1" ht="12"/>
    <row r="96" s="283" customFormat="1" ht="12"/>
    <row r="97" s="283" customFormat="1" ht="12"/>
    <row r="98" s="283" customFormat="1" ht="12"/>
    <row r="99" s="283" customFormat="1" ht="12"/>
    <row r="100" s="283" customFormat="1" ht="12"/>
    <row r="101" s="283" customFormat="1" ht="12"/>
    <row r="102" s="283" customFormat="1" ht="12"/>
    <row r="103" s="283" customFormat="1" ht="12"/>
    <row r="104" s="283" customFormat="1" ht="12"/>
    <row r="105" s="283" customFormat="1" ht="12"/>
    <row r="106" s="283" customFormat="1" ht="12"/>
    <row r="107" s="283" customFormat="1" ht="12"/>
    <row r="108" s="283" customFormat="1" ht="12"/>
    <row r="109" s="283" customFormat="1" ht="12"/>
    <row r="110" s="283" customFormat="1" ht="12"/>
    <row r="111" s="283" customFormat="1" ht="12"/>
    <row r="112" s="283" customFormat="1" ht="12"/>
    <row r="113" s="283" customFormat="1" ht="12"/>
    <row r="114" s="283" customFormat="1" ht="12"/>
    <row r="115" s="283" customFormat="1" ht="12"/>
    <row r="116" s="283" customFormat="1" ht="12"/>
    <row r="117" s="283" customFormat="1" ht="12"/>
    <row r="118" s="283" customFormat="1" ht="12"/>
    <row r="119" s="283" customFormat="1" ht="12"/>
    <row r="120" s="283" customFormat="1" ht="12"/>
    <row r="121" s="283" customFormat="1" ht="12"/>
    <row r="122" s="283" customFormat="1" ht="12"/>
    <row r="123" s="283" customFormat="1" ht="12"/>
    <row r="124" s="283" customFormat="1" ht="12"/>
    <row r="125" s="283" customFormat="1" ht="12"/>
    <row r="126" s="283" customFormat="1" ht="12"/>
    <row r="127" s="283" customFormat="1" ht="12"/>
  </sheetData>
  <customSheetViews>
    <customSheetView guid="{6A6962C3-E482-4427-A8C8-08CAA95BA31A}" showPageBreaks="1" fitToPage="1">
      <selection activeCell="B21" sqref="B21"/>
      <pageMargins left="0.70866141732283472" right="0.70866141732283472" top="0.74803149606299213" bottom="0.74803149606299213" header="0.31496062992125984" footer="0.31496062992125984"/>
      <pageSetup paperSize="9" scale="61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 fitToPage="1">
      <selection activeCell="O22" sqref="O22"/>
      <pageMargins left="0.70866141732283472" right="0.70866141732283472" top="0.74803149606299213" bottom="0.74803149606299213" header="0.31496062992125984" footer="0.31496062992125984"/>
      <pageSetup paperSize="9" scale="61" orientation="portrait" r:id="rId2"/>
      <headerFooter>
        <evenFooter>&amp;LRESTRICTED</evenFooter>
        <firstFooter>&amp;LRESTRICTED</firstFooter>
      </headerFooter>
    </customSheetView>
    <customSheetView guid="{63494AB2-E4F7-49AE-BCF8-5BAC74DABC17}" fitToPage="1">
      <selection activeCell="K16" sqref="K16"/>
      <pageMargins left="0.70866141732283472" right="0.70866141732283472" top="0.74803149606299213" bottom="0.74803149606299213" header="0.31496062992125984" footer="0.31496062992125984"/>
      <pageSetup paperSize="9" scale="82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fitToPage="1">
      <selection activeCell="M17" sqref="M17"/>
      <pageMargins left="0.70866141732283472" right="0.70866141732283472" top="0.74803149606299213" bottom="0.74803149606299213" header="0.31496062992125984" footer="0.31496062992125984"/>
      <pageSetup paperSize="9" scale="82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8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85">
      <selection activeCell="A3" sqref="A3:XFD127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3">
    <mergeCell ref="A4:A5"/>
    <mergeCell ref="G4:G5"/>
    <mergeCell ref="I4:I5"/>
    <mergeCell ref="K4:K5"/>
    <mergeCell ref="M4:M5"/>
    <mergeCell ref="B3:N3"/>
    <mergeCell ref="O4:O5"/>
    <mergeCell ref="O26:O27"/>
    <mergeCell ref="G26:G27"/>
    <mergeCell ref="I26:I27"/>
    <mergeCell ref="K26:K27"/>
    <mergeCell ref="M26:M27"/>
    <mergeCell ref="B25:N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7"/>
  <headerFooter>
    <oddFooter>&amp;LPUBLIC</oddFooter>
    <evenFooter>&amp;LPUBLIC</evenFooter>
    <firstFooter>&amp;LPUBLIC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Q48"/>
  <sheetViews>
    <sheetView zoomScale="60" zoomScaleNormal="60" zoomScalePageLayoutView="75" workbookViewId="0">
      <selection activeCell="AQ47" sqref="A1:AQ47"/>
    </sheetView>
  </sheetViews>
  <sheetFormatPr defaultRowHeight="12.75"/>
  <cols>
    <col min="1" max="1" width="44.28515625" style="6" customWidth="1"/>
    <col min="2" max="2" width="2.7109375" style="6" customWidth="1"/>
    <col min="3" max="3" width="9.140625" style="6" customWidth="1"/>
    <col min="4" max="4" width="2.7109375" style="6" customWidth="1"/>
    <col min="5" max="5" width="9.140625" style="6" customWidth="1"/>
    <col min="6" max="6" width="2.7109375" style="6" customWidth="1"/>
    <col min="7" max="7" width="9.140625" style="6" customWidth="1"/>
    <col min="8" max="8" width="2.7109375" style="6" customWidth="1"/>
    <col min="9" max="9" width="9.140625" style="6" customWidth="1"/>
    <col min="10" max="10" width="2.7109375" style="6" customWidth="1"/>
    <col min="11" max="11" width="9.140625" style="6" customWidth="1"/>
    <col min="12" max="12" width="2.7109375" style="6" customWidth="1"/>
    <col min="13" max="13" width="9.140625" style="6" customWidth="1"/>
    <col min="14" max="14" width="2.7109375" style="6" customWidth="1"/>
    <col min="15" max="15" width="9.140625" style="6"/>
    <col min="16" max="16" width="2.7109375" style="6" customWidth="1"/>
    <col min="17" max="17" width="9.140625" style="6"/>
    <col min="18" max="18" width="2.7109375" style="6" customWidth="1"/>
    <col min="19" max="19" width="9.140625" style="6"/>
    <col min="20" max="20" width="2.7109375" style="6" customWidth="1"/>
    <col min="21" max="21" width="9.140625" style="6"/>
    <col min="22" max="22" width="2.7109375" style="6" customWidth="1"/>
    <col min="23" max="23" width="9.140625" style="6"/>
    <col min="24" max="24" width="1.28515625" style="6" customWidth="1"/>
    <col min="25" max="25" width="9.140625" style="6"/>
    <col min="26" max="26" width="3.42578125" style="6" customWidth="1"/>
    <col min="27" max="27" width="9.140625" style="6"/>
    <col min="28" max="28" width="1.28515625" style="6" customWidth="1"/>
    <col min="29" max="29" width="9.140625" style="6"/>
    <col min="30" max="30" width="1.28515625" style="6" customWidth="1"/>
    <col min="31" max="31" width="9.140625" style="6"/>
    <col min="32" max="32" width="3.42578125" style="6" customWidth="1"/>
    <col min="33" max="33" width="9.140625" style="6"/>
    <col min="34" max="34" width="1.28515625" style="6" customWidth="1"/>
    <col min="35" max="35" width="9.140625" style="6"/>
    <col min="36" max="36" width="1.28515625" style="6" customWidth="1"/>
    <col min="37" max="37" width="9.140625" style="6"/>
    <col min="38" max="38" width="3.42578125" style="6" customWidth="1"/>
    <col min="39" max="39" width="9.140625" style="6"/>
    <col min="40" max="40" width="1.28515625" style="6" customWidth="1"/>
    <col min="41" max="41" width="9.140625" style="6"/>
    <col min="42" max="42" width="1.28515625" style="6" customWidth="1"/>
    <col min="43" max="16384" width="9.140625" style="6"/>
  </cols>
  <sheetData>
    <row r="1" spans="1:43" ht="14.25">
      <c r="A1" s="280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3">
      <c r="A2" s="41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s="283" customFormat="1" ht="12" customHeight="1">
      <c r="A3" s="167"/>
      <c r="B3" s="167"/>
      <c r="C3" s="499" t="s">
        <v>151</v>
      </c>
      <c r="D3" s="499"/>
      <c r="E3" s="499"/>
      <c r="F3" s="499"/>
      <c r="G3" s="499"/>
      <c r="H3" s="374"/>
      <c r="I3" s="498" t="s">
        <v>99</v>
      </c>
      <c r="J3" s="498"/>
      <c r="K3" s="498"/>
      <c r="L3" s="498"/>
      <c r="M3" s="498"/>
      <c r="N3" s="374"/>
      <c r="O3" s="500" t="s">
        <v>70</v>
      </c>
      <c r="P3" s="500"/>
      <c r="Q3" s="500"/>
      <c r="R3" s="500"/>
      <c r="S3" s="500"/>
      <c r="T3" s="375"/>
      <c r="U3" s="498" t="s">
        <v>71</v>
      </c>
      <c r="V3" s="498"/>
      <c r="W3" s="498"/>
      <c r="X3" s="498"/>
      <c r="Y3" s="498"/>
      <c r="Z3" s="375"/>
      <c r="AA3" s="498" t="s">
        <v>72</v>
      </c>
      <c r="AB3" s="498"/>
      <c r="AC3" s="498"/>
      <c r="AD3" s="498"/>
      <c r="AE3" s="498"/>
      <c r="AF3" s="375"/>
      <c r="AG3" s="498" t="s">
        <v>73</v>
      </c>
      <c r="AH3" s="498"/>
      <c r="AI3" s="498"/>
      <c r="AJ3" s="498"/>
      <c r="AK3" s="498"/>
      <c r="AL3" s="375"/>
      <c r="AM3" s="498" t="s">
        <v>74</v>
      </c>
      <c r="AN3" s="498"/>
      <c r="AO3" s="498"/>
      <c r="AP3" s="498"/>
      <c r="AQ3" s="498"/>
    </row>
    <row r="4" spans="1:43" s="283" customFormat="1" ht="12" customHeight="1">
      <c r="A4" s="467"/>
      <c r="B4" s="167"/>
      <c r="C4" s="376" t="s">
        <v>24</v>
      </c>
      <c r="D4" s="376"/>
      <c r="E4" s="376" t="s">
        <v>75</v>
      </c>
      <c r="F4" s="376"/>
      <c r="G4" s="376" t="s">
        <v>76</v>
      </c>
      <c r="H4" s="377"/>
      <c r="I4" s="340" t="s">
        <v>24</v>
      </c>
      <c r="J4" s="340"/>
      <c r="K4" s="340" t="s">
        <v>75</v>
      </c>
      <c r="L4" s="340"/>
      <c r="M4" s="340" t="s">
        <v>76</v>
      </c>
      <c r="N4" s="378"/>
      <c r="O4" s="340" t="s">
        <v>24</v>
      </c>
      <c r="P4" s="340"/>
      <c r="Q4" s="340" t="s">
        <v>75</v>
      </c>
      <c r="R4" s="340"/>
      <c r="S4" s="340" t="s">
        <v>76</v>
      </c>
      <c r="T4" s="494"/>
      <c r="U4" s="340" t="s">
        <v>24</v>
      </c>
      <c r="V4" s="340"/>
      <c r="W4" s="340" t="s">
        <v>75</v>
      </c>
      <c r="X4" s="340"/>
      <c r="Y4" s="340" t="s">
        <v>76</v>
      </c>
      <c r="Z4" s="494"/>
      <c r="AA4" s="340" t="s">
        <v>24</v>
      </c>
      <c r="AB4" s="340"/>
      <c r="AC4" s="340" t="s">
        <v>75</v>
      </c>
      <c r="AD4" s="340"/>
      <c r="AE4" s="340" t="s">
        <v>76</v>
      </c>
      <c r="AF4" s="494"/>
      <c r="AG4" s="340" t="s">
        <v>24</v>
      </c>
      <c r="AH4" s="340"/>
      <c r="AI4" s="340" t="s">
        <v>75</v>
      </c>
      <c r="AJ4" s="340"/>
      <c r="AK4" s="340" t="s">
        <v>76</v>
      </c>
      <c r="AL4" s="494"/>
      <c r="AM4" s="340" t="s">
        <v>24</v>
      </c>
      <c r="AN4" s="340"/>
      <c r="AO4" s="340" t="s">
        <v>75</v>
      </c>
      <c r="AP4" s="340"/>
      <c r="AQ4" s="340" t="s">
        <v>76</v>
      </c>
    </row>
    <row r="5" spans="1:43" s="283" customFormat="1" ht="12" customHeight="1">
      <c r="A5" s="467"/>
      <c r="B5" s="167"/>
      <c r="C5" s="379" t="s">
        <v>77</v>
      </c>
      <c r="D5" s="380"/>
      <c r="E5" s="379" t="s">
        <v>78</v>
      </c>
      <c r="F5" s="379"/>
      <c r="G5" s="379" t="s">
        <v>77</v>
      </c>
      <c r="H5" s="381"/>
      <c r="I5" s="345" t="s">
        <v>77</v>
      </c>
      <c r="J5" s="265"/>
      <c r="K5" s="345" t="s">
        <v>78</v>
      </c>
      <c r="L5" s="345"/>
      <c r="M5" s="345" t="s">
        <v>77</v>
      </c>
      <c r="N5" s="382"/>
      <c r="O5" s="345" t="s">
        <v>77</v>
      </c>
      <c r="P5" s="265"/>
      <c r="Q5" s="345" t="s">
        <v>78</v>
      </c>
      <c r="R5" s="345"/>
      <c r="S5" s="345" t="s">
        <v>77</v>
      </c>
      <c r="T5" s="494"/>
      <c r="U5" s="345" t="s">
        <v>77</v>
      </c>
      <c r="V5" s="265"/>
      <c r="W5" s="345" t="s">
        <v>78</v>
      </c>
      <c r="X5" s="345"/>
      <c r="Y5" s="345" t="s">
        <v>77</v>
      </c>
      <c r="Z5" s="494"/>
      <c r="AA5" s="345" t="s">
        <v>77</v>
      </c>
      <c r="AB5" s="265"/>
      <c r="AC5" s="345" t="s">
        <v>78</v>
      </c>
      <c r="AD5" s="345"/>
      <c r="AE5" s="345" t="s">
        <v>77</v>
      </c>
      <c r="AF5" s="494"/>
      <c r="AG5" s="345" t="s">
        <v>77</v>
      </c>
      <c r="AH5" s="265"/>
      <c r="AI5" s="345" t="s">
        <v>78</v>
      </c>
      <c r="AJ5" s="345"/>
      <c r="AK5" s="345" t="s">
        <v>77</v>
      </c>
      <c r="AL5" s="494"/>
      <c r="AM5" s="345" t="s">
        <v>77</v>
      </c>
      <c r="AN5" s="265"/>
      <c r="AO5" s="345" t="s">
        <v>78</v>
      </c>
      <c r="AP5" s="345"/>
      <c r="AQ5" s="345" t="s">
        <v>77</v>
      </c>
    </row>
    <row r="6" spans="1:43" s="283" customFormat="1" ht="12" customHeight="1">
      <c r="A6" s="167"/>
      <c r="B6" s="167"/>
      <c r="C6" s="379" t="s">
        <v>1</v>
      </c>
      <c r="D6" s="379"/>
      <c r="E6" s="379" t="s">
        <v>1</v>
      </c>
      <c r="F6" s="379"/>
      <c r="G6" s="379" t="s">
        <v>1</v>
      </c>
      <c r="H6" s="381"/>
      <c r="I6" s="345" t="s">
        <v>1</v>
      </c>
      <c r="J6" s="345"/>
      <c r="K6" s="345" t="s">
        <v>1</v>
      </c>
      <c r="L6" s="345"/>
      <c r="M6" s="345" t="s">
        <v>1</v>
      </c>
      <c r="N6" s="382"/>
      <c r="O6" s="345" t="s">
        <v>1</v>
      </c>
      <c r="P6" s="345"/>
      <c r="Q6" s="345" t="s">
        <v>1</v>
      </c>
      <c r="R6" s="345"/>
      <c r="S6" s="345" t="s">
        <v>1</v>
      </c>
      <c r="T6" s="346"/>
      <c r="U6" s="345" t="s">
        <v>1</v>
      </c>
      <c r="V6" s="345"/>
      <c r="W6" s="345" t="s">
        <v>1</v>
      </c>
      <c r="X6" s="345"/>
      <c r="Y6" s="345" t="s">
        <v>1</v>
      </c>
      <c r="Z6" s="346"/>
      <c r="AA6" s="345" t="s">
        <v>1</v>
      </c>
      <c r="AB6" s="345"/>
      <c r="AC6" s="345" t="s">
        <v>1</v>
      </c>
      <c r="AD6" s="345"/>
      <c r="AE6" s="345" t="s">
        <v>1</v>
      </c>
      <c r="AF6" s="346"/>
      <c r="AG6" s="345" t="s">
        <v>1</v>
      </c>
      <c r="AH6" s="345"/>
      <c r="AI6" s="345" t="s">
        <v>1</v>
      </c>
      <c r="AJ6" s="345"/>
      <c r="AK6" s="345" t="s">
        <v>1</v>
      </c>
      <c r="AL6" s="346"/>
      <c r="AM6" s="345" t="s">
        <v>1</v>
      </c>
      <c r="AN6" s="345"/>
      <c r="AO6" s="345" t="s">
        <v>1</v>
      </c>
      <c r="AP6" s="345"/>
      <c r="AQ6" s="345" t="s">
        <v>1</v>
      </c>
    </row>
    <row r="7" spans="1:43" s="283" customFormat="1" ht="6.95" customHeight="1">
      <c r="A7" s="167"/>
      <c r="B7" s="167"/>
      <c r="C7" s="383"/>
      <c r="D7" s="383"/>
      <c r="E7" s="383"/>
      <c r="F7" s="383"/>
      <c r="G7" s="383"/>
      <c r="H7" s="247"/>
      <c r="I7" s="177"/>
      <c r="J7" s="177"/>
      <c r="K7" s="177"/>
      <c r="L7" s="177"/>
      <c r="M7" s="177"/>
      <c r="N7" s="269"/>
      <c r="O7" s="177"/>
      <c r="P7" s="177"/>
      <c r="Q7" s="177"/>
      <c r="R7" s="177"/>
      <c r="S7" s="177"/>
      <c r="T7" s="351"/>
      <c r="U7" s="269"/>
      <c r="V7" s="269"/>
      <c r="W7" s="269"/>
      <c r="X7" s="269"/>
      <c r="Y7" s="269"/>
      <c r="Z7" s="351"/>
      <c r="AA7" s="269"/>
      <c r="AB7" s="269"/>
      <c r="AC7" s="269"/>
      <c r="AD7" s="269"/>
      <c r="AE7" s="269"/>
      <c r="AF7" s="351"/>
      <c r="AG7" s="269"/>
      <c r="AH7" s="269"/>
      <c r="AI7" s="269"/>
      <c r="AJ7" s="269"/>
      <c r="AK7" s="269"/>
      <c r="AL7" s="351"/>
      <c r="AM7" s="269"/>
      <c r="AN7" s="269"/>
      <c r="AO7" s="269"/>
      <c r="AP7" s="269"/>
      <c r="AQ7" s="269"/>
    </row>
    <row r="8" spans="1:43" s="283" customFormat="1" ht="12" customHeight="1">
      <c r="A8" s="167" t="s">
        <v>2</v>
      </c>
      <c r="B8" s="167"/>
      <c r="C8" s="384">
        <v>4184</v>
      </c>
      <c r="D8" s="384"/>
      <c r="E8" s="384">
        <f>1090-K8-Q8</f>
        <v>340</v>
      </c>
      <c r="F8" s="384"/>
      <c r="G8" s="384">
        <v>3844</v>
      </c>
      <c r="H8" s="85"/>
      <c r="I8" s="57">
        <v>4075</v>
      </c>
      <c r="J8" s="57"/>
      <c r="K8" s="57">
        <v>374</v>
      </c>
      <c r="L8" s="57"/>
      <c r="M8" s="57">
        <v>3701</v>
      </c>
      <c r="N8" s="95"/>
      <c r="O8" s="57">
        <v>4352</v>
      </c>
      <c r="P8" s="57"/>
      <c r="Q8" s="57">
        <v>376</v>
      </c>
      <c r="R8" s="57"/>
      <c r="S8" s="57">
        <f>O8-Q8</f>
        <v>3976</v>
      </c>
      <c r="T8" s="310"/>
      <c r="U8" s="57">
        <v>4517</v>
      </c>
      <c r="V8" s="57"/>
      <c r="W8" s="57">
        <v>415</v>
      </c>
      <c r="X8" s="57"/>
      <c r="Y8" s="57">
        <f>U8-W8</f>
        <v>4102</v>
      </c>
      <c r="Z8" s="57"/>
      <c r="AA8" s="57">
        <f>RBWM!J8</f>
        <v>4511</v>
      </c>
      <c r="AB8" s="57"/>
      <c r="AC8" s="57">
        <v>495</v>
      </c>
      <c r="AD8" s="57"/>
      <c r="AE8" s="57">
        <f>AA8-AC8</f>
        <v>4016</v>
      </c>
      <c r="AF8" s="57"/>
      <c r="AG8" s="57">
        <v>4562</v>
      </c>
      <c r="AH8" s="57"/>
      <c r="AI8" s="57">
        <v>496</v>
      </c>
      <c r="AJ8" s="57"/>
      <c r="AK8" s="57">
        <f>AG8-AI8</f>
        <v>4066</v>
      </c>
      <c r="AL8" s="57"/>
      <c r="AM8" s="57">
        <v>4748</v>
      </c>
      <c r="AN8" s="57"/>
      <c r="AO8" s="57">
        <v>655</v>
      </c>
      <c r="AP8" s="57"/>
      <c r="AQ8" s="57">
        <f>AM8-AO8</f>
        <v>4093</v>
      </c>
    </row>
    <row r="9" spans="1:43" s="283" customFormat="1" ht="12" customHeight="1">
      <c r="A9" s="167" t="s">
        <v>88</v>
      </c>
      <c r="B9" s="167"/>
      <c r="C9" s="384">
        <v>1731</v>
      </c>
      <c r="D9" s="384"/>
      <c r="E9" s="385">
        <f>-3-K9-Q9</f>
        <v>-2</v>
      </c>
      <c r="F9" s="384"/>
      <c r="G9" s="384">
        <v>1733</v>
      </c>
      <c r="H9" s="85"/>
      <c r="I9" s="57">
        <v>1662</v>
      </c>
      <c r="J9" s="57"/>
      <c r="K9" s="84">
        <v>-1</v>
      </c>
      <c r="L9" s="57"/>
      <c r="M9" s="57">
        <v>1663</v>
      </c>
      <c r="N9" s="95"/>
      <c r="O9" s="57">
        <v>1629</v>
      </c>
      <c r="P9" s="57"/>
      <c r="Q9" s="84">
        <v>0</v>
      </c>
      <c r="R9" s="57"/>
      <c r="S9" s="57">
        <f>O9-Q9</f>
        <v>1629</v>
      </c>
      <c r="T9" s="310"/>
      <c r="U9" s="57">
        <v>1715</v>
      </c>
      <c r="V9" s="57"/>
      <c r="W9" s="57">
        <v>-2</v>
      </c>
      <c r="X9" s="57"/>
      <c r="Y9" s="57">
        <f>U9-W9</f>
        <v>1717</v>
      </c>
      <c r="Z9" s="57"/>
      <c r="AA9" s="57">
        <f>RBWM!J9</f>
        <v>1721</v>
      </c>
      <c r="AB9" s="57"/>
      <c r="AC9" s="57">
        <v>16</v>
      </c>
      <c r="AD9" s="57"/>
      <c r="AE9" s="57">
        <f>AA9-AC9</f>
        <v>1705</v>
      </c>
      <c r="AF9" s="57"/>
      <c r="AG9" s="57">
        <v>1813</v>
      </c>
      <c r="AH9" s="57"/>
      <c r="AI9" s="57">
        <v>6</v>
      </c>
      <c r="AJ9" s="57"/>
      <c r="AK9" s="57">
        <f>AG9-AI9</f>
        <v>1807</v>
      </c>
      <c r="AL9" s="57"/>
      <c r="AM9" s="57">
        <v>1773</v>
      </c>
      <c r="AN9" s="57"/>
      <c r="AO9" s="57">
        <v>-9</v>
      </c>
      <c r="AP9" s="57"/>
      <c r="AQ9" s="57">
        <f>AM9-AO9</f>
        <v>1782</v>
      </c>
    </row>
    <row r="10" spans="1:43" s="283" customFormat="1" ht="12" customHeight="1">
      <c r="A10" s="167" t="s">
        <v>4</v>
      </c>
      <c r="B10" s="167"/>
      <c r="C10" s="386">
        <v>462</v>
      </c>
      <c r="D10" s="387"/>
      <c r="E10" s="386">
        <f>-40-K10-Q10</f>
        <v>109</v>
      </c>
      <c r="F10" s="387"/>
      <c r="G10" s="386">
        <v>353</v>
      </c>
      <c r="H10" s="85"/>
      <c r="I10" s="65">
        <v>342</v>
      </c>
      <c r="J10" s="88"/>
      <c r="K10" s="65">
        <v>-64</v>
      </c>
      <c r="L10" s="88"/>
      <c r="M10" s="65">
        <v>406</v>
      </c>
      <c r="N10" s="85"/>
      <c r="O10" s="65">
        <v>263</v>
      </c>
      <c r="P10" s="88"/>
      <c r="Q10" s="65">
        <v>-85</v>
      </c>
      <c r="R10" s="88"/>
      <c r="S10" s="65">
        <f>O10-Q10</f>
        <v>348</v>
      </c>
      <c r="T10" s="58"/>
      <c r="U10" s="65">
        <v>578</v>
      </c>
      <c r="V10" s="58"/>
      <c r="W10" s="65">
        <v>-28</v>
      </c>
      <c r="X10" s="58"/>
      <c r="Y10" s="65">
        <f>U10-W10</f>
        <v>606</v>
      </c>
      <c r="Z10" s="58"/>
      <c r="AA10" s="65">
        <v>409</v>
      </c>
      <c r="AB10" s="58"/>
      <c r="AC10" s="65">
        <v>-17</v>
      </c>
      <c r="AD10" s="58"/>
      <c r="AE10" s="65">
        <f>AA10-AC10</f>
        <v>426</v>
      </c>
      <c r="AF10" s="58"/>
      <c r="AG10" s="65">
        <v>201</v>
      </c>
      <c r="AH10" s="58"/>
      <c r="AI10" s="65">
        <v>-108</v>
      </c>
      <c r="AJ10" s="58"/>
      <c r="AK10" s="65">
        <f>AG10-AI10</f>
        <v>309</v>
      </c>
      <c r="AL10" s="58"/>
      <c r="AM10" s="65">
        <v>192</v>
      </c>
      <c r="AN10" s="58"/>
      <c r="AO10" s="65">
        <v>-247</v>
      </c>
      <c r="AP10" s="58"/>
      <c r="AQ10" s="65">
        <f>AM10-AO10</f>
        <v>439</v>
      </c>
    </row>
    <row r="11" spans="1:43" s="283" customFormat="1" ht="6.95" customHeight="1">
      <c r="A11" s="167"/>
      <c r="B11" s="167"/>
      <c r="C11" s="384"/>
      <c r="D11" s="384"/>
      <c r="E11" s="384"/>
      <c r="F11" s="384"/>
      <c r="G11" s="384"/>
      <c r="H11" s="85"/>
      <c r="I11" s="57"/>
      <c r="J11" s="57"/>
      <c r="K11" s="57"/>
      <c r="L11" s="57"/>
      <c r="M11" s="57"/>
      <c r="N11" s="95"/>
      <c r="O11" s="57"/>
      <c r="P11" s="57"/>
      <c r="Q11" s="57"/>
      <c r="R11" s="57"/>
      <c r="S11" s="57"/>
      <c r="T11" s="310"/>
      <c r="U11" s="95"/>
      <c r="V11" s="95"/>
      <c r="W11" s="95"/>
      <c r="X11" s="95"/>
      <c r="Y11" s="95"/>
      <c r="Z11" s="310"/>
      <c r="AA11" s="95"/>
      <c r="AB11" s="95"/>
      <c r="AC11" s="95"/>
      <c r="AD11" s="95"/>
      <c r="AE11" s="95"/>
      <c r="AF11" s="310"/>
      <c r="AG11" s="95"/>
      <c r="AH11" s="95"/>
      <c r="AI11" s="95"/>
      <c r="AJ11" s="95"/>
      <c r="AK11" s="95"/>
      <c r="AL11" s="310"/>
      <c r="AM11" s="95"/>
      <c r="AN11" s="95"/>
      <c r="AO11" s="95"/>
      <c r="AP11" s="95"/>
      <c r="AQ11" s="95"/>
    </row>
    <row r="12" spans="1:43" s="283" customFormat="1" ht="23.25" customHeight="1">
      <c r="A12" s="186" t="s">
        <v>9</v>
      </c>
      <c r="B12" s="186"/>
      <c r="C12" s="384">
        <v>6377</v>
      </c>
      <c r="D12" s="387"/>
      <c r="E12" s="384">
        <v>447</v>
      </c>
      <c r="F12" s="387"/>
      <c r="G12" s="384">
        <v>5930</v>
      </c>
      <c r="H12" s="85"/>
      <c r="I12" s="57">
        <v>6079</v>
      </c>
      <c r="J12" s="88"/>
      <c r="K12" s="57">
        <v>309</v>
      </c>
      <c r="L12" s="88"/>
      <c r="M12" s="57">
        <v>5770</v>
      </c>
      <c r="N12" s="95"/>
      <c r="O12" s="57">
        <v>6244</v>
      </c>
      <c r="P12" s="88"/>
      <c r="Q12" s="57">
        <v>291</v>
      </c>
      <c r="R12" s="88"/>
      <c r="S12" s="57">
        <f>O12-Q12</f>
        <v>5953</v>
      </c>
      <c r="T12" s="58"/>
      <c r="U12" s="57">
        <v>6810</v>
      </c>
      <c r="V12" s="58"/>
      <c r="W12" s="57">
        <v>385</v>
      </c>
      <c r="X12" s="58"/>
      <c r="Y12" s="57">
        <f>U12-W12</f>
        <v>6425</v>
      </c>
      <c r="Z12" s="58"/>
      <c r="AA12" s="57">
        <v>6641</v>
      </c>
      <c r="AB12" s="58"/>
      <c r="AC12" s="57">
        <v>494</v>
      </c>
      <c r="AD12" s="58"/>
      <c r="AE12" s="57">
        <f>AA12-AC12</f>
        <v>6147</v>
      </c>
      <c r="AF12" s="58"/>
      <c r="AG12" s="57">
        <v>6576</v>
      </c>
      <c r="AH12" s="58"/>
      <c r="AI12" s="57">
        <v>394</v>
      </c>
      <c r="AJ12" s="58"/>
      <c r="AK12" s="57">
        <f>AG12-AI12</f>
        <v>6182</v>
      </c>
      <c r="AL12" s="58"/>
      <c r="AM12" s="57">
        <v>6713</v>
      </c>
      <c r="AN12" s="58"/>
      <c r="AO12" s="57">
        <v>399</v>
      </c>
      <c r="AP12" s="58"/>
      <c r="AQ12" s="57">
        <f>AM12-AO12</f>
        <v>6314</v>
      </c>
    </row>
    <row r="13" spans="1:43" s="283" customFormat="1" ht="6.95" customHeight="1">
      <c r="A13" s="167"/>
      <c r="B13" s="167"/>
      <c r="C13" s="384"/>
      <c r="D13" s="384"/>
      <c r="E13" s="384"/>
      <c r="F13" s="384"/>
      <c r="G13" s="384"/>
      <c r="H13" s="85"/>
      <c r="I13" s="57"/>
      <c r="J13" s="57"/>
      <c r="K13" s="57"/>
      <c r="L13" s="57"/>
      <c r="M13" s="57"/>
      <c r="N13" s="95"/>
      <c r="O13" s="57"/>
      <c r="P13" s="57"/>
      <c r="Q13" s="57"/>
      <c r="R13" s="57"/>
      <c r="S13" s="57"/>
      <c r="T13" s="310"/>
      <c r="U13" s="95"/>
      <c r="V13" s="95"/>
      <c r="W13" s="95"/>
      <c r="X13" s="95"/>
      <c r="Y13" s="95"/>
      <c r="Z13" s="310"/>
      <c r="AA13" s="95"/>
      <c r="AB13" s="95"/>
      <c r="AC13" s="95"/>
      <c r="AD13" s="95"/>
      <c r="AE13" s="95"/>
      <c r="AF13" s="310"/>
      <c r="AG13" s="95"/>
      <c r="AH13" s="95"/>
      <c r="AI13" s="95"/>
      <c r="AJ13" s="95"/>
      <c r="AK13" s="95"/>
      <c r="AL13" s="310"/>
      <c r="AM13" s="95"/>
      <c r="AN13" s="95"/>
      <c r="AO13" s="95"/>
      <c r="AP13" s="95"/>
      <c r="AQ13" s="95"/>
    </row>
    <row r="14" spans="1:43" s="283" customFormat="1" ht="24.75" customHeight="1">
      <c r="A14" s="421" t="s">
        <v>92</v>
      </c>
      <c r="B14" s="167"/>
      <c r="C14" s="386">
        <v>-247</v>
      </c>
      <c r="D14" s="387"/>
      <c r="E14" s="386">
        <v>123</v>
      </c>
      <c r="F14" s="387"/>
      <c r="G14" s="386">
        <v>-370</v>
      </c>
      <c r="H14" s="85"/>
      <c r="I14" s="65">
        <v>-621</v>
      </c>
      <c r="J14" s="88"/>
      <c r="K14" s="65">
        <v>-65</v>
      </c>
      <c r="L14" s="88"/>
      <c r="M14" s="65">
        <v>-556</v>
      </c>
      <c r="N14" s="85"/>
      <c r="O14" s="65">
        <v>-604</v>
      </c>
      <c r="P14" s="88"/>
      <c r="Q14" s="65">
        <v>-115</v>
      </c>
      <c r="R14" s="88"/>
      <c r="S14" s="65">
        <f>O14-Q14</f>
        <v>-489</v>
      </c>
      <c r="T14" s="70"/>
      <c r="U14" s="65">
        <v>-686</v>
      </c>
      <c r="V14" s="70"/>
      <c r="W14" s="65">
        <v>-159</v>
      </c>
      <c r="X14" s="70"/>
      <c r="Y14" s="65">
        <f>U14-W14</f>
        <v>-527</v>
      </c>
      <c r="Z14" s="70"/>
      <c r="AA14" s="65">
        <v>-773</v>
      </c>
      <c r="AB14" s="70"/>
      <c r="AC14" s="65">
        <v>-150</v>
      </c>
      <c r="AD14" s="70"/>
      <c r="AE14" s="65">
        <f>AA14-AC14</f>
        <v>-623</v>
      </c>
      <c r="AF14" s="70"/>
      <c r="AG14" s="65">
        <v>-878</v>
      </c>
      <c r="AH14" s="70"/>
      <c r="AI14" s="65">
        <v>-79</v>
      </c>
      <c r="AJ14" s="70"/>
      <c r="AK14" s="65">
        <f>AG14-AI14</f>
        <v>-799</v>
      </c>
      <c r="AL14" s="70"/>
      <c r="AM14" s="65">
        <v>-890</v>
      </c>
      <c r="AN14" s="70"/>
      <c r="AO14" s="65">
        <v>-317</v>
      </c>
      <c r="AP14" s="70"/>
      <c r="AQ14" s="65">
        <f>AM14-AO14</f>
        <v>-573</v>
      </c>
    </row>
    <row r="15" spans="1:43" s="283" customFormat="1" ht="6.95" customHeight="1">
      <c r="A15" s="167"/>
      <c r="B15" s="167"/>
      <c r="C15" s="384"/>
      <c r="D15" s="384"/>
      <c r="E15" s="384"/>
      <c r="F15" s="384"/>
      <c r="G15" s="384"/>
      <c r="H15" s="85"/>
      <c r="I15" s="57"/>
      <c r="J15" s="57"/>
      <c r="K15" s="57"/>
      <c r="L15" s="57"/>
      <c r="M15" s="57"/>
      <c r="N15" s="95"/>
      <c r="O15" s="57"/>
      <c r="P15" s="57"/>
      <c r="Q15" s="57"/>
      <c r="R15" s="57"/>
      <c r="S15" s="57"/>
      <c r="T15" s="310"/>
      <c r="U15" s="95"/>
      <c r="V15" s="95"/>
      <c r="W15" s="95"/>
      <c r="X15" s="95"/>
      <c r="Y15" s="95"/>
      <c r="Z15" s="310"/>
      <c r="AA15" s="95"/>
      <c r="AB15" s="95"/>
      <c r="AC15" s="95"/>
      <c r="AD15" s="95"/>
      <c r="AE15" s="95"/>
      <c r="AF15" s="310"/>
      <c r="AG15" s="95"/>
      <c r="AH15" s="95"/>
      <c r="AI15" s="95"/>
      <c r="AJ15" s="95"/>
      <c r="AK15" s="95"/>
      <c r="AL15" s="310"/>
      <c r="AM15" s="95"/>
      <c r="AN15" s="95"/>
      <c r="AO15" s="95"/>
      <c r="AP15" s="95"/>
      <c r="AQ15" s="95"/>
    </row>
    <row r="16" spans="1:43" s="283" customFormat="1" ht="12" customHeight="1">
      <c r="A16" s="186" t="s">
        <v>79</v>
      </c>
      <c r="B16" s="186"/>
      <c r="C16" s="384">
        <v>6130</v>
      </c>
      <c r="D16" s="387"/>
      <c r="E16" s="384">
        <v>570</v>
      </c>
      <c r="F16" s="387"/>
      <c r="G16" s="384">
        <v>5560</v>
      </c>
      <c r="H16" s="85"/>
      <c r="I16" s="57">
        <v>5458</v>
      </c>
      <c r="J16" s="88"/>
      <c r="K16" s="57">
        <v>244</v>
      </c>
      <c r="L16" s="88"/>
      <c r="M16" s="57">
        <v>5214</v>
      </c>
      <c r="N16" s="95"/>
      <c r="O16" s="57">
        <v>5640</v>
      </c>
      <c r="P16" s="88"/>
      <c r="Q16" s="57">
        <v>176</v>
      </c>
      <c r="R16" s="88"/>
      <c r="S16" s="57">
        <f>O16-Q16</f>
        <v>5464</v>
      </c>
      <c r="T16" s="58"/>
      <c r="U16" s="57">
        <v>6124</v>
      </c>
      <c r="V16" s="58"/>
      <c r="W16" s="57">
        <v>226</v>
      </c>
      <c r="X16" s="58"/>
      <c r="Y16" s="57">
        <f>U16-W16</f>
        <v>5898</v>
      </c>
      <c r="Z16" s="58"/>
      <c r="AA16" s="57">
        <v>5868</v>
      </c>
      <c r="AB16" s="58"/>
      <c r="AC16" s="57">
        <v>344</v>
      </c>
      <c r="AD16" s="58"/>
      <c r="AE16" s="57">
        <f>AA16-AC16</f>
        <v>5524</v>
      </c>
      <c r="AF16" s="58"/>
      <c r="AG16" s="57">
        <v>5698</v>
      </c>
      <c r="AH16" s="58"/>
      <c r="AI16" s="57">
        <v>315</v>
      </c>
      <c r="AJ16" s="58"/>
      <c r="AK16" s="57">
        <f>AG16-AI16</f>
        <v>5383</v>
      </c>
      <c r="AL16" s="58"/>
      <c r="AM16" s="57">
        <v>5823</v>
      </c>
      <c r="AN16" s="58"/>
      <c r="AO16" s="57">
        <v>82</v>
      </c>
      <c r="AP16" s="58"/>
      <c r="AQ16" s="57">
        <f>AM16-AO16</f>
        <v>5741</v>
      </c>
    </row>
    <row r="17" spans="1:43" s="283" customFormat="1" ht="6.95" customHeight="1">
      <c r="A17" s="167"/>
      <c r="B17" s="167"/>
      <c r="C17" s="384"/>
      <c r="D17" s="384"/>
      <c r="E17" s="384"/>
      <c r="F17" s="384"/>
      <c r="G17" s="384"/>
      <c r="H17" s="85"/>
      <c r="I17" s="57"/>
      <c r="J17" s="57"/>
      <c r="K17" s="57"/>
      <c r="L17" s="57"/>
      <c r="M17" s="57"/>
      <c r="N17" s="95"/>
      <c r="O17" s="57"/>
      <c r="P17" s="57"/>
      <c r="Q17" s="57"/>
      <c r="R17" s="57"/>
      <c r="S17" s="57"/>
      <c r="T17" s="310"/>
      <c r="U17" s="95"/>
      <c r="V17" s="95"/>
      <c r="W17" s="95"/>
      <c r="X17" s="95"/>
      <c r="Y17" s="95"/>
      <c r="Z17" s="310"/>
      <c r="AA17" s="95"/>
      <c r="AB17" s="95"/>
      <c r="AC17" s="95"/>
      <c r="AD17" s="95"/>
      <c r="AE17" s="95"/>
      <c r="AF17" s="310"/>
      <c r="AG17" s="95"/>
      <c r="AH17" s="95"/>
      <c r="AI17" s="95"/>
      <c r="AJ17" s="95"/>
      <c r="AK17" s="95"/>
      <c r="AL17" s="310"/>
      <c r="AM17" s="95"/>
      <c r="AN17" s="95"/>
      <c r="AO17" s="95"/>
      <c r="AP17" s="95"/>
      <c r="AQ17" s="95"/>
    </row>
    <row r="18" spans="1:43" s="283" customFormat="1" ht="12" customHeight="1">
      <c r="A18" s="167" t="s">
        <v>3</v>
      </c>
      <c r="B18" s="167"/>
      <c r="C18" s="386">
        <v>-4929</v>
      </c>
      <c r="D18" s="387"/>
      <c r="E18" s="386">
        <v>-202</v>
      </c>
      <c r="F18" s="387"/>
      <c r="G18" s="386">
        <v>-4727</v>
      </c>
      <c r="H18" s="85"/>
      <c r="I18" s="65">
        <v>-4253</v>
      </c>
      <c r="J18" s="88"/>
      <c r="K18" s="65">
        <v>-135</v>
      </c>
      <c r="L18" s="88"/>
      <c r="M18" s="65">
        <v>-4118</v>
      </c>
      <c r="N18" s="85"/>
      <c r="O18" s="65">
        <v>-4016</v>
      </c>
      <c r="P18" s="88"/>
      <c r="Q18" s="65">
        <v>-226</v>
      </c>
      <c r="R18" s="88"/>
      <c r="S18" s="65">
        <f>O18-Q18</f>
        <v>-3790</v>
      </c>
      <c r="T18" s="70"/>
      <c r="U18" s="65">
        <v>-4421</v>
      </c>
      <c r="V18" s="70"/>
      <c r="W18" s="65">
        <v>-293</v>
      </c>
      <c r="X18" s="70"/>
      <c r="Y18" s="65">
        <f>U18-W18</f>
        <v>-4128</v>
      </c>
      <c r="Z18" s="70"/>
      <c r="AA18" s="65">
        <v>-4376</v>
      </c>
      <c r="AB18" s="70"/>
      <c r="AC18" s="65">
        <v>-242</v>
      </c>
      <c r="AD18" s="70"/>
      <c r="AE18" s="65">
        <f>AA18-AC18</f>
        <v>-4134</v>
      </c>
      <c r="AF18" s="70"/>
      <c r="AG18" s="65">
        <v>-4112</v>
      </c>
      <c r="AH18" s="70"/>
      <c r="AI18" s="65">
        <v>-229</v>
      </c>
      <c r="AJ18" s="70"/>
      <c r="AK18" s="65">
        <f>AG18-AI18</f>
        <v>-3883</v>
      </c>
      <c r="AL18" s="70"/>
      <c r="AM18" s="65">
        <v>-4339</v>
      </c>
      <c r="AN18" s="70"/>
      <c r="AO18" s="65">
        <v>-402</v>
      </c>
      <c r="AP18" s="70"/>
      <c r="AQ18" s="65">
        <f>AM18-AO18</f>
        <v>-3937</v>
      </c>
    </row>
    <row r="19" spans="1:43" s="283" customFormat="1" ht="6.95" customHeight="1">
      <c r="A19" s="167"/>
      <c r="B19" s="167"/>
      <c r="C19" s="384"/>
      <c r="D19" s="384"/>
      <c r="E19" s="384"/>
      <c r="F19" s="384"/>
      <c r="G19" s="384"/>
      <c r="H19" s="85"/>
      <c r="I19" s="57"/>
      <c r="J19" s="57"/>
      <c r="K19" s="57"/>
      <c r="L19" s="57"/>
      <c r="M19" s="57"/>
      <c r="N19" s="95"/>
      <c r="O19" s="57"/>
      <c r="P19" s="57"/>
      <c r="Q19" s="57"/>
      <c r="R19" s="57"/>
      <c r="S19" s="57"/>
      <c r="T19" s="310"/>
      <c r="U19" s="95"/>
      <c r="V19" s="95"/>
      <c r="W19" s="95"/>
      <c r="X19" s="95"/>
      <c r="Y19" s="95"/>
      <c r="Z19" s="310"/>
      <c r="AA19" s="95"/>
      <c r="AB19" s="95"/>
      <c r="AC19" s="95"/>
      <c r="AD19" s="95"/>
      <c r="AE19" s="95"/>
      <c r="AF19" s="310"/>
      <c r="AG19" s="95"/>
      <c r="AH19" s="95"/>
      <c r="AI19" s="95"/>
      <c r="AJ19" s="95"/>
      <c r="AK19" s="95"/>
      <c r="AL19" s="310"/>
      <c r="AM19" s="95"/>
      <c r="AN19" s="95"/>
      <c r="AO19" s="95"/>
      <c r="AP19" s="95"/>
      <c r="AQ19" s="95"/>
    </row>
    <row r="20" spans="1:43" s="283" customFormat="1" ht="12" customHeight="1">
      <c r="A20" s="186" t="s">
        <v>193</v>
      </c>
      <c r="B20" s="186"/>
      <c r="C20" s="384">
        <v>1201</v>
      </c>
      <c r="D20" s="387"/>
      <c r="E20" s="384">
        <v>368</v>
      </c>
      <c r="F20" s="387"/>
      <c r="G20" s="384">
        <v>833</v>
      </c>
      <c r="H20" s="85"/>
      <c r="I20" s="57">
        <v>1205</v>
      </c>
      <c r="J20" s="88"/>
      <c r="K20" s="57">
        <v>109</v>
      </c>
      <c r="L20" s="88"/>
      <c r="M20" s="57">
        <v>1096</v>
      </c>
      <c r="N20" s="95"/>
      <c r="O20" s="57">
        <v>1624</v>
      </c>
      <c r="P20" s="88"/>
      <c r="Q20" s="57">
        <v>-50</v>
      </c>
      <c r="R20" s="88"/>
      <c r="S20" s="57">
        <f>O20-Q20</f>
        <v>1674</v>
      </c>
      <c r="T20" s="58"/>
      <c r="U20" s="57">
        <v>1703</v>
      </c>
      <c r="V20" s="58"/>
      <c r="W20" s="57">
        <v>-67</v>
      </c>
      <c r="X20" s="58"/>
      <c r="Y20" s="57">
        <f>U20-W20</f>
        <v>1770</v>
      </c>
      <c r="Z20" s="58"/>
      <c r="AA20" s="57">
        <v>1492</v>
      </c>
      <c r="AB20" s="58"/>
      <c r="AC20" s="57">
        <v>102</v>
      </c>
      <c r="AD20" s="58"/>
      <c r="AE20" s="57">
        <f>AA20-AC20</f>
        <v>1390</v>
      </c>
      <c r="AF20" s="58"/>
      <c r="AG20" s="57">
        <v>1586</v>
      </c>
      <c r="AH20" s="58"/>
      <c r="AI20" s="57">
        <v>86</v>
      </c>
      <c r="AJ20" s="58"/>
      <c r="AK20" s="57">
        <f>AG20-AI20</f>
        <v>1500</v>
      </c>
      <c r="AL20" s="58"/>
      <c r="AM20" s="57">
        <v>1484</v>
      </c>
      <c r="AN20" s="58"/>
      <c r="AO20" s="57">
        <v>-320</v>
      </c>
      <c r="AP20" s="58"/>
      <c r="AQ20" s="57">
        <f>AM20-AO20</f>
        <v>1804</v>
      </c>
    </row>
    <row r="21" spans="1:43" s="283" customFormat="1" ht="6.95" customHeight="1">
      <c r="A21" s="167"/>
      <c r="B21" s="167"/>
      <c r="C21" s="384"/>
      <c r="D21" s="384"/>
      <c r="E21" s="384"/>
      <c r="F21" s="384"/>
      <c r="G21" s="384"/>
      <c r="H21" s="85"/>
      <c r="I21" s="57"/>
      <c r="J21" s="57"/>
      <c r="K21" s="57"/>
      <c r="L21" s="57"/>
      <c r="M21" s="57"/>
      <c r="N21" s="95"/>
      <c r="O21" s="57"/>
      <c r="P21" s="57"/>
      <c r="Q21" s="57"/>
      <c r="R21" s="57"/>
      <c r="S21" s="57"/>
      <c r="T21" s="310"/>
      <c r="U21" s="95"/>
      <c r="V21" s="95"/>
      <c r="W21" s="95"/>
      <c r="X21" s="95"/>
      <c r="Y21" s="95"/>
      <c r="Z21" s="310"/>
      <c r="AA21" s="95"/>
      <c r="AB21" s="95"/>
      <c r="AC21" s="95"/>
      <c r="AD21" s="95"/>
      <c r="AE21" s="95"/>
      <c r="AF21" s="310"/>
      <c r="AG21" s="95"/>
      <c r="AH21" s="95"/>
      <c r="AI21" s="95"/>
      <c r="AJ21" s="95"/>
      <c r="AK21" s="95"/>
      <c r="AL21" s="310"/>
      <c r="AM21" s="95"/>
      <c r="AN21" s="95"/>
      <c r="AO21" s="95"/>
      <c r="AP21" s="95"/>
      <c r="AQ21" s="95"/>
    </row>
    <row r="22" spans="1:43" s="283" customFormat="1" ht="12" customHeight="1">
      <c r="A22" s="167" t="s">
        <v>94</v>
      </c>
      <c r="B22" s="167"/>
      <c r="C22" s="386">
        <v>106</v>
      </c>
      <c r="D22" s="387"/>
      <c r="E22" s="388">
        <v>0</v>
      </c>
      <c r="F22" s="387"/>
      <c r="G22" s="386">
        <v>106</v>
      </c>
      <c r="H22" s="85"/>
      <c r="I22" s="65">
        <v>128</v>
      </c>
      <c r="J22" s="88"/>
      <c r="K22" s="98">
        <v>0</v>
      </c>
      <c r="L22" s="88"/>
      <c r="M22" s="65">
        <v>128</v>
      </c>
      <c r="N22" s="85"/>
      <c r="O22" s="65">
        <v>88</v>
      </c>
      <c r="P22" s="88"/>
      <c r="Q22" s="98">
        <v>0</v>
      </c>
      <c r="R22" s="88"/>
      <c r="S22" s="65">
        <f>O22-Q22</f>
        <v>88</v>
      </c>
      <c r="T22" s="60"/>
      <c r="U22" s="65">
        <v>94</v>
      </c>
      <c r="V22" s="60"/>
      <c r="W22" s="65">
        <v>-1</v>
      </c>
      <c r="X22" s="60"/>
      <c r="Y22" s="65">
        <f>U22-W22</f>
        <v>95</v>
      </c>
      <c r="Z22" s="60"/>
      <c r="AA22" s="65">
        <v>93</v>
      </c>
      <c r="AB22" s="60"/>
      <c r="AC22" s="98">
        <v>0</v>
      </c>
      <c r="AD22" s="60"/>
      <c r="AE22" s="65">
        <f>AA22-AC22</f>
        <v>93</v>
      </c>
      <c r="AF22" s="60"/>
      <c r="AG22" s="65">
        <v>114</v>
      </c>
      <c r="AH22" s="60"/>
      <c r="AI22" s="98">
        <v>0</v>
      </c>
      <c r="AJ22" s="60"/>
      <c r="AK22" s="65">
        <f>AG22-AI22</f>
        <v>114</v>
      </c>
      <c r="AL22" s="60"/>
      <c r="AM22" s="65">
        <v>83</v>
      </c>
      <c r="AN22" s="60"/>
      <c r="AO22" s="98">
        <v>0</v>
      </c>
      <c r="AP22" s="60"/>
      <c r="AQ22" s="65">
        <f>AM22-AO22</f>
        <v>83</v>
      </c>
    </row>
    <row r="23" spans="1:43" s="283" customFormat="1" ht="6.95" customHeight="1">
      <c r="A23" s="167"/>
      <c r="B23" s="167"/>
      <c r="C23" s="384"/>
      <c r="D23" s="384"/>
      <c r="E23" s="384"/>
      <c r="F23" s="384"/>
      <c r="G23" s="384"/>
      <c r="H23" s="85"/>
      <c r="I23" s="57"/>
      <c r="J23" s="57"/>
      <c r="K23" s="57"/>
      <c r="L23" s="57"/>
      <c r="M23" s="57"/>
      <c r="N23" s="95"/>
      <c r="O23" s="57"/>
      <c r="P23" s="57"/>
      <c r="Q23" s="57"/>
      <c r="R23" s="57"/>
      <c r="S23" s="57"/>
      <c r="T23" s="310"/>
      <c r="U23" s="95"/>
      <c r="V23" s="95"/>
      <c r="W23" s="95"/>
      <c r="X23" s="95"/>
      <c r="Y23" s="95"/>
      <c r="Z23" s="310"/>
      <c r="AA23" s="95"/>
      <c r="AB23" s="95"/>
      <c r="AC23" s="95"/>
      <c r="AD23" s="95"/>
      <c r="AE23" s="95"/>
      <c r="AF23" s="310"/>
      <c r="AG23" s="95"/>
      <c r="AH23" s="95"/>
      <c r="AI23" s="95"/>
      <c r="AJ23" s="95"/>
      <c r="AK23" s="95"/>
      <c r="AL23" s="310"/>
      <c r="AM23" s="95"/>
      <c r="AN23" s="95"/>
      <c r="AO23" s="95"/>
      <c r="AP23" s="95"/>
      <c r="AQ23" s="95"/>
    </row>
    <row r="24" spans="1:43" s="283" customFormat="1" ht="12" customHeight="1" thickBot="1">
      <c r="A24" s="186" t="s">
        <v>95</v>
      </c>
      <c r="B24" s="186"/>
      <c r="C24" s="389">
        <v>1307</v>
      </c>
      <c r="D24" s="387"/>
      <c r="E24" s="389">
        <v>368</v>
      </c>
      <c r="F24" s="387"/>
      <c r="G24" s="389">
        <v>939</v>
      </c>
      <c r="H24" s="85"/>
      <c r="I24" s="76">
        <v>1333</v>
      </c>
      <c r="J24" s="88"/>
      <c r="K24" s="76">
        <v>109</v>
      </c>
      <c r="L24" s="88"/>
      <c r="M24" s="76">
        <v>1224</v>
      </c>
      <c r="N24" s="85"/>
      <c r="O24" s="76">
        <v>1712</v>
      </c>
      <c r="P24" s="88"/>
      <c r="Q24" s="76">
        <v>-50</v>
      </c>
      <c r="R24" s="88"/>
      <c r="S24" s="76">
        <f>O24-Q24</f>
        <v>1762</v>
      </c>
      <c r="T24" s="310"/>
      <c r="U24" s="76">
        <v>1797</v>
      </c>
      <c r="V24" s="88"/>
      <c r="W24" s="76">
        <v>-68</v>
      </c>
      <c r="X24" s="88"/>
      <c r="Y24" s="76">
        <f>U24-W24</f>
        <v>1865</v>
      </c>
      <c r="Z24" s="57"/>
      <c r="AA24" s="76">
        <v>1585</v>
      </c>
      <c r="AB24" s="88"/>
      <c r="AC24" s="76">
        <v>102</v>
      </c>
      <c r="AD24" s="88"/>
      <c r="AE24" s="76">
        <f>AA24-AC24</f>
        <v>1483</v>
      </c>
      <c r="AF24" s="57"/>
      <c r="AG24" s="76">
        <v>1700</v>
      </c>
      <c r="AH24" s="88"/>
      <c r="AI24" s="76">
        <v>86</v>
      </c>
      <c r="AJ24" s="88"/>
      <c r="AK24" s="76">
        <f>AG24-AI24</f>
        <v>1614</v>
      </c>
      <c r="AL24" s="57"/>
      <c r="AM24" s="76">
        <v>1567</v>
      </c>
      <c r="AN24" s="88"/>
      <c r="AO24" s="76">
        <v>-320</v>
      </c>
      <c r="AP24" s="88"/>
      <c r="AQ24" s="76">
        <f>AM24-AO24</f>
        <v>1887</v>
      </c>
    </row>
    <row r="25" spans="1:43" s="283" customFormat="1" ht="12">
      <c r="H25" s="307"/>
    </row>
    <row r="26" spans="1:43" s="283" customFormat="1" ht="12"/>
    <row r="27" spans="1:43" s="283" customFormat="1" ht="12">
      <c r="A27" s="165" t="s">
        <v>177</v>
      </c>
      <c r="C27" s="198"/>
      <c r="E27" s="198"/>
      <c r="G27" s="198"/>
      <c r="H27" s="198"/>
      <c r="I27" s="198"/>
      <c r="K27" s="198"/>
      <c r="M27" s="198"/>
    </row>
    <row r="28" spans="1:43" s="283" customFormat="1" ht="12">
      <c r="C28" s="198"/>
      <c r="E28" s="198"/>
      <c r="G28" s="198"/>
      <c r="H28" s="198"/>
      <c r="I28" s="198"/>
      <c r="K28" s="198"/>
      <c r="M28" s="198"/>
    </row>
    <row r="29" spans="1:43" s="283" customFormat="1" ht="12">
      <c r="A29" s="421" t="s">
        <v>178</v>
      </c>
      <c r="C29" s="198"/>
      <c r="E29" s="198"/>
      <c r="G29" s="384">
        <v>1482</v>
      </c>
      <c r="H29" s="198"/>
      <c r="I29" s="198"/>
      <c r="K29" s="198"/>
      <c r="M29" s="198">
        <v>1485</v>
      </c>
      <c r="S29" s="198">
        <v>1429</v>
      </c>
      <c r="Y29" s="198">
        <v>1450</v>
      </c>
      <c r="AE29" s="198">
        <v>1478</v>
      </c>
      <c r="AK29" s="198">
        <v>1405</v>
      </c>
      <c r="AQ29" s="198">
        <v>1380</v>
      </c>
    </row>
    <row r="30" spans="1:43" s="283" customFormat="1" ht="12">
      <c r="A30" s="421" t="s">
        <v>179</v>
      </c>
      <c r="C30" s="198"/>
      <c r="E30" s="198"/>
      <c r="G30" s="384">
        <v>1667</v>
      </c>
      <c r="H30" s="198"/>
      <c r="I30" s="198"/>
      <c r="K30" s="198"/>
      <c r="M30" s="198">
        <v>1629</v>
      </c>
      <c r="S30" s="198">
        <v>1567</v>
      </c>
      <c r="Y30" s="198">
        <v>1566</v>
      </c>
      <c r="AE30" s="198">
        <v>1579</v>
      </c>
      <c r="AK30" s="198">
        <v>1526</v>
      </c>
      <c r="AQ30" s="198">
        <v>1661</v>
      </c>
    </row>
    <row r="31" spans="1:43">
      <c r="A31" s="187" t="s">
        <v>180</v>
      </c>
      <c r="C31" s="14"/>
      <c r="E31" s="14"/>
      <c r="G31" s="432">
        <v>933</v>
      </c>
      <c r="H31" s="14"/>
      <c r="I31" s="14"/>
      <c r="K31" s="14"/>
      <c r="M31" s="435">
        <v>849</v>
      </c>
      <c r="S31" s="435">
        <v>872</v>
      </c>
      <c r="Y31" s="435">
        <v>851</v>
      </c>
      <c r="AE31" s="435">
        <v>882</v>
      </c>
      <c r="AK31" s="435">
        <v>911</v>
      </c>
      <c r="AQ31" s="435">
        <v>941</v>
      </c>
    </row>
    <row r="32" spans="1:43">
      <c r="A32" s="187" t="s">
        <v>181</v>
      </c>
      <c r="C32" s="14"/>
      <c r="E32" s="14"/>
      <c r="G32" s="433">
        <v>440</v>
      </c>
      <c r="H32" s="14"/>
      <c r="I32" s="14"/>
      <c r="K32" s="14"/>
      <c r="M32" s="436">
        <v>478</v>
      </c>
      <c r="N32" s="419"/>
      <c r="S32" s="436">
        <v>430</v>
      </c>
      <c r="Y32" s="436">
        <v>447</v>
      </c>
      <c r="AE32" s="436">
        <v>441</v>
      </c>
      <c r="AK32" s="436">
        <v>327</v>
      </c>
      <c r="AQ32" s="436">
        <v>433</v>
      </c>
    </row>
    <row r="33" spans="1:43">
      <c r="A33" s="187" t="s">
        <v>182</v>
      </c>
      <c r="C33" s="428"/>
      <c r="D33" s="427"/>
      <c r="E33" s="428"/>
      <c r="F33" s="427"/>
      <c r="G33" s="434">
        <v>294</v>
      </c>
      <c r="H33" s="14"/>
      <c r="I33" s="14"/>
      <c r="K33" s="14"/>
      <c r="M33" s="437">
        <v>302</v>
      </c>
      <c r="S33" s="437">
        <v>265</v>
      </c>
      <c r="Y33" s="437">
        <v>268</v>
      </c>
      <c r="AE33" s="437">
        <v>256</v>
      </c>
      <c r="AK33" s="437">
        <v>288</v>
      </c>
      <c r="AQ33" s="437">
        <v>287</v>
      </c>
    </row>
    <row r="34" spans="1:43" s="283" customFormat="1" ht="6.95" customHeight="1">
      <c r="A34" s="421"/>
      <c r="B34" s="421"/>
      <c r="C34" s="95"/>
      <c r="D34" s="95"/>
      <c r="E34" s="95"/>
      <c r="F34" s="95"/>
      <c r="G34" s="384"/>
      <c r="H34" s="85"/>
      <c r="I34" s="57"/>
      <c r="J34" s="57"/>
      <c r="K34" s="57"/>
      <c r="L34" s="57"/>
      <c r="M34" s="57"/>
      <c r="N34" s="95"/>
      <c r="O34" s="57"/>
      <c r="P34" s="57"/>
      <c r="Q34" s="57"/>
      <c r="R34" s="57"/>
      <c r="S34" s="57"/>
      <c r="T34" s="310"/>
      <c r="U34" s="95"/>
      <c r="V34" s="95"/>
      <c r="W34" s="95"/>
      <c r="X34" s="95"/>
      <c r="Y34" s="95"/>
      <c r="Z34" s="310"/>
      <c r="AA34" s="95"/>
      <c r="AB34" s="95"/>
      <c r="AC34" s="95"/>
      <c r="AD34" s="95"/>
      <c r="AE34" s="95"/>
      <c r="AF34" s="310"/>
      <c r="AG34" s="95"/>
      <c r="AH34" s="95"/>
      <c r="AI34" s="95"/>
      <c r="AJ34" s="95"/>
      <c r="AK34" s="95"/>
      <c r="AL34" s="310"/>
      <c r="AM34" s="95"/>
      <c r="AN34" s="95"/>
      <c r="AO34" s="95"/>
      <c r="AP34" s="95"/>
      <c r="AQ34" s="95"/>
    </row>
    <row r="35" spans="1:43">
      <c r="A35" s="421" t="s">
        <v>183</v>
      </c>
      <c r="C35" s="428"/>
      <c r="D35" s="427"/>
      <c r="E35" s="428"/>
      <c r="F35" s="427"/>
      <c r="G35" s="384">
        <v>2879</v>
      </c>
      <c r="H35" s="14"/>
      <c r="I35" s="14"/>
      <c r="K35" s="14"/>
      <c r="M35" s="198">
        <v>2872</v>
      </c>
      <c r="S35" s="198">
        <v>2840</v>
      </c>
      <c r="Y35" s="198">
        <v>2919</v>
      </c>
      <c r="AE35" s="198">
        <v>2884</v>
      </c>
      <c r="AK35" s="198">
        <v>2993</v>
      </c>
      <c r="AQ35" s="198">
        <v>3041</v>
      </c>
    </row>
    <row r="36" spans="1:43">
      <c r="A36" s="187" t="s">
        <v>184</v>
      </c>
      <c r="C36" s="428"/>
      <c r="D36" s="427"/>
      <c r="E36" s="428"/>
      <c r="F36" s="427"/>
      <c r="G36" s="432">
        <v>793</v>
      </c>
      <c r="H36" s="14"/>
      <c r="I36" s="14"/>
      <c r="K36" s="14"/>
      <c r="M36" s="435">
        <v>787</v>
      </c>
      <c r="S36" s="435">
        <v>817</v>
      </c>
      <c r="Y36" s="435">
        <v>805</v>
      </c>
      <c r="AE36" s="435">
        <v>779</v>
      </c>
      <c r="AK36" s="435">
        <v>793</v>
      </c>
      <c r="AQ36" s="435">
        <v>817</v>
      </c>
    </row>
    <row r="37" spans="1:43">
      <c r="A37" s="187" t="s">
        <v>185</v>
      </c>
      <c r="C37" s="428"/>
      <c r="D37" s="427"/>
      <c r="E37" s="428"/>
      <c r="F37" s="427"/>
      <c r="G37" s="433">
        <v>1101</v>
      </c>
      <c r="H37" s="14"/>
      <c r="I37" s="14"/>
      <c r="K37" s="14"/>
      <c r="M37" s="436">
        <v>1111</v>
      </c>
      <c r="S37" s="436">
        <v>1057</v>
      </c>
      <c r="Y37" s="436">
        <v>1108</v>
      </c>
      <c r="AE37" s="436">
        <v>1098</v>
      </c>
      <c r="AK37" s="436">
        <v>1118</v>
      </c>
      <c r="AQ37" s="436">
        <v>1126</v>
      </c>
    </row>
    <row r="38" spans="1:43">
      <c r="A38" s="187" t="s">
        <v>186</v>
      </c>
      <c r="C38" s="428"/>
      <c r="D38" s="427"/>
      <c r="E38" s="428"/>
      <c r="F38" s="427"/>
      <c r="G38" s="434">
        <v>985</v>
      </c>
      <c r="H38" s="14"/>
      <c r="I38" s="14"/>
      <c r="K38" s="14"/>
      <c r="M38" s="437">
        <v>974</v>
      </c>
      <c r="S38" s="437">
        <v>966</v>
      </c>
      <c r="Y38" s="437">
        <v>1006</v>
      </c>
      <c r="AE38" s="437">
        <v>1007</v>
      </c>
      <c r="AK38" s="437">
        <v>1082</v>
      </c>
      <c r="AQ38" s="437">
        <v>1098</v>
      </c>
    </row>
    <row r="39" spans="1:43" s="283" customFormat="1" ht="6.95" customHeight="1">
      <c r="A39" s="421"/>
      <c r="B39" s="421"/>
      <c r="C39" s="95"/>
      <c r="D39" s="95"/>
      <c r="E39" s="95"/>
      <c r="F39" s="95"/>
      <c r="G39" s="384"/>
      <c r="H39" s="85"/>
      <c r="I39" s="57"/>
      <c r="J39" s="57"/>
      <c r="K39" s="57"/>
      <c r="L39" s="57"/>
      <c r="M39" s="57"/>
      <c r="N39" s="95"/>
      <c r="O39" s="57"/>
      <c r="P39" s="57"/>
      <c r="Q39" s="57"/>
      <c r="R39" s="57"/>
      <c r="S39" s="57"/>
      <c r="T39" s="310"/>
      <c r="U39" s="95"/>
      <c r="V39" s="95"/>
      <c r="W39" s="95"/>
      <c r="X39" s="95"/>
      <c r="Y39" s="95"/>
      <c r="Z39" s="310"/>
      <c r="AA39" s="95"/>
      <c r="AB39" s="95"/>
      <c r="AC39" s="95"/>
      <c r="AD39" s="95"/>
      <c r="AE39" s="95"/>
      <c r="AF39" s="310"/>
      <c r="AG39" s="95"/>
      <c r="AH39" s="95"/>
      <c r="AI39" s="95"/>
      <c r="AJ39" s="95"/>
      <c r="AK39" s="95"/>
      <c r="AL39" s="310"/>
      <c r="AM39" s="95"/>
      <c r="AN39" s="95"/>
      <c r="AO39" s="95"/>
      <c r="AP39" s="95"/>
      <c r="AQ39" s="95"/>
    </row>
    <row r="40" spans="1:43" ht="12.75" customHeight="1">
      <c r="A40" s="421" t="s">
        <v>187</v>
      </c>
      <c r="C40" s="426"/>
      <c r="D40" s="21"/>
      <c r="E40" s="426"/>
      <c r="F40" s="427"/>
      <c r="G40" s="425">
        <v>-98</v>
      </c>
      <c r="H40" s="14"/>
      <c r="I40" s="424"/>
      <c r="J40" s="9"/>
      <c r="K40" s="424"/>
      <c r="M40" s="64">
        <v>-216</v>
      </c>
      <c r="S40" s="64">
        <v>117</v>
      </c>
      <c r="Y40" s="64">
        <v>490</v>
      </c>
      <c r="AE40" s="64">
        <v>206</v>
      </c>
      <c r="AK40" s="64">
        <v>258</v>
      </c>
      <c r="AQ40" s="64">
        <v>232</v>
      </c>
    </row>
    <row r="41" spans="1:43" ht="6.95" customHeight="1">
      <c r="A41" s="421"/>
      <c r="C41" s="426"/>
      <c r="D41" s="21"/>
      <c r="E41" s="426"/>
      <c r="F41" s="427"/>
      <c r="G41" s="384"/>
      <c r="H41" s="428"/>
      <c r="I41" s="426"/>
      <c r="J41" s="21"/>
      <c r="K41" s="426"/>
      <c r="L41" s="427"/>
      <c r="M41" s="428"/>
      <c r="N41" s="427"/>
      <c r="O41" s="427"/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27"/>
      <c r="AC41" s="427"/>
      <c r="AD41" s="427"/>
      <c r="AE41" s="427"/>
      <c r="AF41" s="427"/>
      <c r="AG41" s="427"/>
      <c r="AH41" s="427"/>
      <c r="AI41" s="427"/>
      <c r="AJ41" s="427"/>
      <c r="AK41" s="427"/>
      <c r="AL41" s="427"/>
      <c r="AM41" s="427"/>
      <c r="AN41" s="427"/>
      <c r="AO41" s="427"/>
      <c r="AP41" s="427"/>
      <c r="AQ41" s="427"/>
    </row>
    <row r="42" spans="1:43" ht="12.75" customHeight="1" thickBot="1">
      <c r="A42" s="186" t="s">
        <v>188</v>
      </c>
      <c r="B42" s="194"/>
      <c r="C42" s="85"/>
      <c r="D42" s="85"/>
      <c r="E42" s="85"/>
      <c r="F42" s="85"/>
      <c r="G42" s="389">
        <v>5930</v>
      </c>
      <c r="H42" s="85"/>
      <c r="I42" s="88"/>
      <c r="J42" s="88"/>
      <c r="K42" s="88"/>
      <c r="L42" s="88"/>
      <c r="M42" s="76">
        <v>5770</v>
      </c>
      <c r="N42" s="88"/>
      <c r="O42" s="88"/>
      <c r="P42" s="88"/>
      <c r="Q42" s="88"/>
      <c r="R42" s="88"/>
      <c r="S42" s="76">
        <v>5953</v>
      </c>
      <c r="T42" s="57"/>
      <c r="U42" s="88"/>
      <c r="V42" s="88"/>
      <c r="W42" s="88"/>
      <c r="X42" s="88"/>
      <c r="Y42" s="76">
        <v>6425</v>
      </c>
      <c r="Z42" s="57"/>
      <c r="AA42" s="88"/>
      <c r="AB42" s="88"/>
      <c r="AC42" s="88"/>
      <c r="AD42" s="88"/>
      <c r="AE42" s="76">
        <v>6147</v>
      </c>
      <c r="AF42" s="57"/>
      <c r="AG42" s="88"/>
      <c r="AH42" s="88"/>
      <c r="AI42" s="88"/>
      <c r="AJ42" s="88"/>
      <c r="AK42" s="76">
        <v>6182</v>
      </c>
      <c r="AL42" s="57"/>
      <c r="AM42" s="88"/>
      <c r="AN42" s="88"/>
      <c r="AO42" s="88"/>
      <c r="AP42" s="88"/>
      <c r="AQ42" s="76">
        <v>6314</v>
      </c>
    </row>
    <row r="43" spans="1:43">
      <c r="C43" s="424"/>
      <c r="D43" s="9"/>
      <c r="E43" s="424"/>
      <c r="G43" s="14"/>
      <c r="H43" s="14"/>
      <c r="I43" s="424"/>
      <c r="J43" s="9"/>
      <c r="K43" s="424"/>
      <c r="M43" s="14"/>
    </row>
    <row r="44" spans="1:43">
      <c r="C44" s="14"/>
      <c r="E44" s="14"/>
      <c r="G44" s="14"/>
      <c r="H44" s="14"/>
      <c r="I44" s="14"/>
      <c r="K44" s="14"/>
      <c r="M44" s="14"/>
    </row>
    <row r="45" spans="1:43">
      <c r="A45" s="429" t="s">
        <v>189</v>
      </c>
      <c r="B45" s="430"/>
    </row>
    <row r="46" spans="1:43">
      <c r="A46" s="429" t="s">
        <v>190</v>
      </c>
      <c r="B46" s="431"/>
    </row>
    <row r="47" spans="1:43">
      <c r="A47" s="429" t="s">
        <v>191</v>
      </c>
      <c r="B47" s="431"/>
    </row>
    <row r="48" spans="1:43">
      <c r="A48" s="429" t="s">
        <v>192</v>
      </c>
      <c r="B48" s="431"/>
    </row>
  </sheetData>
  <customSheetViews>
    <customSheetView guid="{6A6962C3-E482-4427-A8C8-08CAA95BA31A}" scale="110" showPageBreaks="1" printArea="1">
      <selection activeCell="E12" sqref="E12"/>
      <pageMargins left="0" right="0" top="0.74803149606299213" bottom="0.74803149606299213" header="0.31496062992125984" footer="0.31496062992125984"/>
      <printOptions horizontalCentered="1" verticalCentered="1"/>
      <pageSetup paperSize="9" scale="42" fitToWidth="2" orientation="landscape" r:id="rId1"/>
      <headerFooter>
        <evenFooter>&amp;LRESTRICTED</evenFooter>
        <firstFooter>&amp;LRESTRICTED</firstFooter>
      </headerFooter>
    </customSheetView>
    <customSheetView guid="{65D6365A-09F6-4C54-BF18-DD6F56EE25F0}" scale="110" showPageBreaks="1" fitToPage="1" printArea="1">
      <selection activeCell="K34" sqref="K34"/>
      <pageMargins left="0" right="0" top="0.74803149606299213" bottom="0.74803149606299213" header="0.31496062992125984" footer="0.31496062992125984"/>
      <printOptions horizontalCentered="1" verticalCentered="1"/>
      <pageSetup paperSize="9" scale="44" orientation="landscape" r:id="rId2"/>
      <headerFooter>
        <evenFooter>&amp;LRESTRICTED</evenFooter>
        <firstFooter>&amp;LRESTRICTED</firstFooter>
      </headerFooter>
    </customSheetView>
    <customSheetView guid="{62BB4474-6565-4839-B996-00B0572D481C}" scale="110" topLeftCell="A25">
      <selection activeCell="C3" sqref="C3"/>
      <colBreaks count="1" manualBreakCount="1">
        <brk id="20" max="26" man="1"/>
      </colBreaks>
      <pageMargins left="0" right="0" top="0.74803149606299213" bottom="0.74803149606299213" header="0.31496062992125984" footer="0.31496062992125984"/>
      <printOptions horizontalCentered="1" verticalCentered="1"/>
      <pageSetup paperSize="9" scale="76" fitToWidth="2" orientation="landscape" r:id="rId3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>
      <selection activeCell="A14" sqref="A14"/>
      <colBreaks count="1" manualBreakCount="1">
        <brk id="20" max="26" man="1"/>
      </colBreaks>
      <pageMargins left="0" right="0" top="0.74803149606299213" bottom="0.74803149606299213" header="0.31496062992125984" footer="0.31496062992125984"/>
      <printOptions horizontalCentered="1" verticalCentered="1"/>
      <pageSetup paperSize="9" scale="76" fitToWidth="2" orientation="landscape" r:id="rId4"/>
      <headerFooter>
        <evenFooter>&amp;LRESTRICTED</evenFooter>
        <firstFooter>&amp;LRESTRICTED</firstFooter>
      </headerFooter>
    </customSheetView>
  </customSheetViews>
  <mergeCells count="12">
    <mergeCell ref="AM3:AQ3"/>
    <mergeCell ref="AL4:AL5"/>
    <mergeCell ref="O3:S3"/>
    <mergeCell ref="U3:Y3"/>
    <mergeCell ref="AA3:AE3"/>
    <mergeCell ref="AG3:AK3"/>
    <mergeCell ref="I3:M3"/>
    <mergeCell ref="A4:A5"/>
    <mergeCell ref="T4:T5"/>
    <mergeCell ref="Z4:Z5"/>
    <mergeCell ref="AF4:AF5"/>
    <mergeCell ref="C3:G3"/>
  </mergeCells>
  <printOptions horizontalCentered="1"/>
  <pageMargins left="0" right="0" top="0.74803149606299213" bottom="0.74803149606299213" header="0.31496062992125984" footer="0.31496062992125984"/>
  <pageSetup paperSize="9" orientation="landscape" r:id="rId5"/>
  <headerFooter>
    <oddFooter>&amp;LPUBLIC</oddFooter>
    <evenFooter>&amp;LPUBLIC</evenFooter>
    <firstFooter>&amp;LPUBLIC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59"/>
  <sheetViews>
    <sheetView zoomScaleNormal="100" zoomScalePageLayoutView="120" workbookViewId="0">
      <selection activeCell="N33" sqref="A1:N33"/>
    </sheetView>
  </sheetViews>
  <sheetFormatPr defaultRowHeight="12.75"/>
  <cols>
    <col min="1" max="1" width="40.140625" style="6" customWidth="1"/>
    <col min="2" max="2" width="9.140625" style="6" customWidth="1"/>
    <col min="3" max="3" width="2.7109375" style="6" customWidth="1"/>
    <col min="4" max="4" width="9.140625" style="6" customWidth="1"/>
    <col min="5" max="5" width="2.7109375" style="6" customWidth="1"/>
    <col min="6" max="6" width="9.140625" style="6"/>
    <col min="7" max="7" width="2.7109375" style="6" customWidth="1"/>
    <col min="8" max="8" width="9.140625" style="6"/>
    <col min="9" max="9" width="2.7109375" style="6" customWidth="1"/>
    <col min="10" max="10" width="9.140625" style="6"/>
    <col min="11" max="11" width="2.7109375" style="6" customWidth="1"/>
    <col min="12" max="12" width="9.140625" style="6"/>
    <col min="13" max="13" width="2.7109375" style="6" customWidth="1"/>
    <col min="14" max="16384" width="9.140625" style="6"/>
  </cols>
  <sheetData>
    <row r="1" spans="1:15" ht="14.25">
      <c r="A1" s="280" t="s">
        <v>80</v>
      </c>
      <c r="B1" s="3"/>
      <c r="C1" s="3"/>
      <c r="D1" s="3"/>
      <c r="E1" s="3"/>
    </row>
    <row r="2" spans="1:15">
      <c r="A2" s="281" t="s">
        <v>146</v>
      </c>
      <c r="B2" s="4"/>
      <c r="C2" s="4"/>
      <c r="D2" s="4"/>
      <c r="E2" s="4"/>
    </row>
    <row r="3" spans="1:15">
      <c r="A3" s="5"/>
      <c r="B3" s="5"/>
      <c r="C3" s="5"/>
      <c r="D3" s="5"/>
      <c r="E3" s="5"/>
      <c r="F3" s="7"/>
      <c r="G3" s="7"/>
      <c r="H3" s="7"/>
      <c r="I3" s="7"/>
      <c r="J3" s="7"/>
      <c r="K3" s="7"/>
      <c r="L3" s="7"/>
      <c r="M3" s="7"/>
      <c r="N3" s="7"/>
    </row>
    <row r="4" spans="1:15" s="283" customFormat="1" ht="12" customHeight="1">
      <c r="A4" s="390" t="s">
        <v>169</v>
      </c>
      <c r="B4" s="390"/>
      <c r="C4" s="390"/>
      <c r="D4" s="390"/>
      <c r="E4" s="390"/>
      <c r="F4" s="101"/>
      <c r="G4" s="101"/>
      <c r="H4" s="101"/>
      <c r="I4" s="101"/>
      <c r="J4" s="101"/>
      <c r="K4" s="101"/>
      <c r="L4" s="101"/>
      <c r="M4" s="101"/>
      <c r="N4" s="101"/>
    </row>
    <row r="5" spans="1:15" s="283" customFormat="1" ht="12" customHeight="1">
      <c r="A5" s="129"/>
      <c r="B5" s="492" t="s">
        <v>81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</row>
    <row r="6" spans="1:15" s="283" customFormat="1" ht="12" customHeight="1">
      <c r="A6" s="101"/>
      <c r="B6" s="391" t="s">
        <v>7</v>
      </c>
      <c r="C6" s="392"/>
      <c r="D6" s="340" t="s">
        <v>8</v>
      </c>
      <c r="E6" s="147"/>
      <c r="F6" s="340" t="s">
        <v>5</v>
      </c>
      <c r="G6" s="501"/>
      <c r="H6" s="393" t="s">
        <v>6</v>
      </c>
      <c r="I6" s="501"/>
      <c r="J6" s="393" t="s">
        <v>7</v>
      </c>
      <c r="K6" s="501"/>
      <c r="L6" s="393" t="s">
        <v>8</v>
      </c>
      <c r="M6" s="501"/>
      <c r="N6" s="393" t="s">
        <v>5</v>
      </c>
    </row>
    <row r="7" spans="1:15" s="283" customFormat="1" ht="12" customHeight="1">
      <c r="A7" s="390"/>
      <c r="B7" s="391" t="s">
        <v>102</v>
      </c>
      <c r="C7" s="394"/>
      <c r="D7" s="340" t="s">
        <v>102</v>
      </c>
      <c r="E7" s="395"/>
      <c r="F7" s="340" t="s">
        <v>102</v>
      </c>
      <c r="G7" s="501"/>
      <c r="H7" s="340" t="s">
        <v>103</v>
      </c>
      <c r="I7" s="502"/>
      <c r="J7" s="340" t="s">
        <v>103</v>
      </c>
      <c r="K7" s="501"/>
      <c r="L7" s="340" t="s">
        <v>103</v>
      </c>
      <c r="M7" s="501"/>
      <c r="N7" s="340" t="s">
        <v>103</v>
      </c>
    </row>
    <row r="8" spans="1:15" s="283" customFormat="1" ht="12" customHeight="1">
      <c r="A8" s="129"/>
      <c r="B8" s="396" t="s">
        <v>83</v>
      </c>
      <c r="C8" s="129"/>
      <c r="D8" s="345" t="s">
        <v>83</v>
      </c>
      <c r="E8" s="353"/>
      <c r="F8" s="345" t="s">
        <v>83</v>
      </c>
      <c r="G8" s="345"/>
      <c r="H8" s="345" t="s">
        <v>83</v>
      </c>
      <c r="I8" s="345"/>
      <c r="J8" s="345" t="s">
        <v>83</v>
      </c>
      <c r="K8" s="345"/>
      <c r="L8" s="345" t="s">
        <v>83</v>
      </c>
      <c r="M8" s="345"/>
      <c r="N8" s="345" t="s">
        <v>83</v>
      </c>
    </row>
    <row r="9" spans="1:15" s="283" customFormat="1" ht="6.95" customHeight="1">
      <c r="A9" s="358"/>
      <c r="B9" s="364"/>
      <c r="C9" s="358"/>
      <c r="D9" s="353"/>
      <c r="E9" s="353"/>
      <c r="F9" s="177"/>
      <c r="G9" s="177"/>
      <c r="H9" s="177"/>
      <c r="I9" s="177"/>
      <c r="J9" s="177"/>
      <c r="K9" s="177"/>
      <c r="L9" s="177"/>
      <c r="M9" s="177"/>
      <c r="N9" s="177"/>
    </row>
    <row r="10" spans="1:15" s="283" customFormat="1" ht="12" customHeight="1">
      <c r="A10" s="129" t="s">
        <v>52</v>
      </c>
      <c r="B10" s="409">
        <v>209.2</v>
      </c>
      <c r="C10" s="129"/>
      <c r="D10" s="397">
        <v>223</v>
      </c>
      <c r="E10" s="353"/>
      <c r="F10" s="397">
        <v>226.6</v>
      </c>
      <c r="G10" s="397"/>
      <c r="H10" s="397">
        <v>233.5</v>
      </c>
      <c r="I10" s="397"/>
      <c r="J10" s="397">
        <v>239.7</v>
      </c>
      <c r="K10" s="397"/>
      <c r="L10" s="397">
        <v>243.4</v>
      </c>
      <c r="M10" s="397"/>
      <c r="N10" s="397">
        <v>264.2</v>
      </c>
      <c r="O10" s="398"/>
    </row>
    <row r="11" spans="1:15" s="283" customFormat="1" ht="12" customHeight="1">
      <c r="A11" s="129" t="s">
        <v>53</v>
      </c>
      <c r="B11" s="409">
        <v>429</v>
      </c>
      <c r="C11" s="129"/>
      <c r="D11" s="397">
        <v>424.9</v>
      </c>
      <c r="E11" s="353"/>
      <c r="F11" s="397">
        <v>414.6</v>
      </c>
      <c r="G11" s="399"/>
      <c r="H11" s="397">
        <v>391.7</v>
      </c>
      <c r="I11" s="397"/>
      <c r="J11" s="397">
        <v>395.1</v>
      </c>
      <c r="K11" s="397"/>
      <c r="L11" s="397">
        <v>385.9</v>
      </c>
      <c r="M11" s="397"/>
      <c r="N11" s="397">
        <v>373.8</v>
      </c>
      <c r="O11" s="398"/>
    </row>
    <row r="12" spans="1:15" s="283" customFormat="1" ht="12" customHeight="1">
      <c r="A12" s="129" t="s">
        <v>54</v>
      </c>
      <c r="B12" s="409">
        <v>527</v>
      </c>
      <c r="C12" s="129"/>
      <c r="D12" s="397">
        <v>537.29999999999995</v>
      </c>
      <c r="E12" s="353"/>
      <c r="F12" s="397">
        <v>553.5</v>
      </c>
      <c r="G12" s="399"/>
      <c r="H12" s="397">
        <v>422.3</v>
      </c>
      <c r="I12" s="397"/>
      <c r="J12" s="397">
        <v>416.9</v>
      </c>
      <c r="K12" s="397"/>
      <c r="L12" s="397">
        <v>429.2</v>
      </c>
      <c r="M12" s="397"/>
      <c r="N12" s="397">
        <v>412.3</v>
      </c>
      <c r="O12" s="398"/>
    </row>
    <row r="13" spans="1:15" s="283" customFormat="1" ht="12" customHeight="1">
      <c r="A13" s="129" t="s">
        <v>55</v>
      </c>
      <c r="B13" s="409">
        <v>21.8</v>
      </c>
      <c r="C13" s="129"/>
      <c r="D13" s="397">
        <v>22.1</v>
      </c>
      <c r="E13" s="353"/>
      <c r="F13" s="397">
        <v>23.2</v>
      </c>
      <c r="G13" s="399"/>
      <c r="H13" s="397">
        <v>21.7</v>
      </c>
      <c r="I13" s="397"/>
      <c r="J13" s="397">
        <v>22</v>
      </c>
      <c r="K13" s="397"/>
      <c r="L13" s="397">
        <v>21.8</v>
      </c>
      <c r="M13" s="397"/>
      <c r="N13" s="397">
        <v>22</v>
      </c>
      <c r="O13" s="398"/>
    </row>
    <row r="14" spans="1:15" s="283" customFormat="1" ht="12" customHeight="1">
      <c r="A14" s="129" t="s">
        <v>20</v>
      </c>
      <c r="B14" s="453">
        <v>41</v>
      </c>
      <c r="C14" s="129"/>
      <c r="D14" s="400">
        <v>41.3</v>
      </c>
      <c r="E14" s="353"/>
      <c r="F14" s="400">
        <v>39.799999999999997</v>
      </c>
      <c r="G14" s="399"/>
      <c r="H14" s="400">
        <v>23.5</v>
      </c>
      <c r="I14" s="397"/>
      <c r="J14" s="400">
        <v>25.2</v>
      </c>
      <c r="K14" s="397"/>
      <c r="L14" s="400">
        <v>24.5</v>
      </c>
      <c r="M14" s="397"/>
      <c r="N14" s="400">
        <v>25.5</v>
      </c>
      <c r="O14" s="398"/>
    </row>
    <row r="15" spans="1:15" s="283" customFormat="1" ht="6.95" customHeight="1">
      <c r="A15" s="129"/>
      <c r="B15" s="455"/>
      <c r="C15" s="129"/>
      <c r="D15" s="401"/>
      <c r="E15" s="353"/>
      <c r="F15" s="401"/>
      <c r="G15" s="401"/>
      <c r="H15" s="401"/>
      <c r="I15" s="401"/>
      <c r="J15" s="401"/>
      <c r="K15" s="401"/>
      <c r="L15" s="401"/>
      <c r="M15" s="401"/>
      <c r="N15" s="401"/>
    </row>
    <row r="16" spans="1:15" s="283" customFormat="1" ht="12" customHeight="1" thickBot="1">
      <c r="A16" s="129" t="s">
        <v>24</v>
      </c>
      <c r="B16" s="456">
        <v>1227.5</v>
      </c>
      <c r="C16" s="129"/>
      <c r="D16" s="402">
        <f>SUM(D10:D14)</f>
        <v>1248.5999999999997</v>
      </c>
      <c r="E16" s="353"/>
      <c r="F16" s="402">
        <f>SUM(F10:F14)</f>
        <v>1257.7</v>
      </c>
      <c r="G16" s="397"/>
      <c r="H16" s="403">
        <f>SUM(H10:H14)</f>
        <v>1092.7</v>
      </c>
      <c r="I16" s="397"/>
      <c r="J16" s="403">
        <f>SUM(J10:J14)</f>
        <v>1098.8999999999999</v>
      </c>
      <c r="K16" s="397"/>
      <c r="L16" s="403">
        <f>SUM(L10:L14)</f>
        <v>1104.8</v>
      </c>
      <c r="M16" s="397"/>
      <c r="N16" s="403">
        <f>SUM(N10:N14)</f>
        <v>1097.8</v>
      </c>
    </row>
    <row r="17" spans="1:15" s="283" customFormat="1" ht="12" customHeight="1">
      <c r="A17" s="101"/>
      <c r="B17" s="101"/>
      <c r="C17" s="101"/>
      <c r="D17" s="101"/>
      <c r="E17" s="101"/>
      <c r="F17" s="94"/>
      <c r="G17" s="94"/>
      <c r="H17" s="404"/>
      <c r="I17" s="368"/>
      <c r="J17" s="404"/>
      <c r="K17" s="368"/>
      <c r="L17" s="404"/>
      <c r="M17" s="368"/>
      <c r="N17" s="404"/>
      <c r="O17" s="398"/>
    </row>
    <row r="18" spans="1:15" s="283" customFormat="1" ht="15" customHeight="1">
      <c r="A18" s="390" t="s">
        <v>170</v>
      </c>
      <c r="B18" s="390"/>
      <c r="C18" s="390"/>
      <c r="D18" s="390"/>
      <c r="E18" s="390"/>
      <c r="F18" s="94"/>
      <c r="G18" s="94"/>
      <c r="H18" s="94"/>
      <c r="I18" s="94"/>
      <c r="J18" s="94"/>
      <c r="K18" s="94"/>
      <c r="L18" s="94"/>
      <c r="M18" s="94"/>
      <c r="N18" s="94"/>
    </row>
    <row r="19" spans="1:15" s="283" customFormat="1" ht="12" customHeight="1">
      <c r="A19" s="390"/>
      <c r="B19" s="503" t="s">
        <v>81</v>
      </c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3"/>
      <c r="N19" s="503"/>
    </row>
    <row r="20" spans="1:15" s="283" customFormat="1" ht="12" customHeight="1">
      <c r="A20" s="101"/>
      <c r="B20" s="391" t="s">
        <v>7</v>
      </c>
      <c r="C20" s="392"/>
      <c r="D20" s="340" t="s">
        <v>8</v>
      </c>
      <c r="E20" s="147"/>
      <c r="F20" s="340" t="s">
        <v>5</v>
      </c>
      <c r="G20" s="501"/>
      <c r="H20" s="393" t="s">
        <v>6</v>
      </c>
      <c r="I20" s="501"/>
      <c r="J20" s="393" t="s">
        <v>7</v>
      </c>
      <c r="K20" s="501"/>
      <c r="L20" s="393" t="s">
        <v>8</v>
      </c>
      <c r="M20" s="501"/>
      <c r="N20" s="393" t="s">
        <v>5</v>
      </c>
    </row>
    <row r="21" spans="1:15" s="283" customFormat="1" ht="12" customHeight="1">
      <c r="A21" s="101"/>
      <c r="B21" s="391" t="s">
        <v>102</v>
      </c>
      <c r="C21" s="392"/>
      <c r="D21" s="340" t="s">
        <v>102</v>
      </c>
      <c r="E21" s="147"/>
      <c r="F21" s="340" t="s">
        <v>102</v>
      </c>
      <c r="G21" s="501"/>
      <c r="H21" s="340" t="s">
        <v>103</v>
      </c>
      <c r="I21" s="502"/>
      <c r="J21" s="340" t="s">
        <v>103</v>
      </c>
      <c r="K21" s="501"/>
      <c r="L21" s="340" t="s">
        <v>103</v>
      </c>
      <c r="M21" s="501"/>
      <c r="N21" s="340" t="s">
        <v>103</v>
      </c>
    </row>
    <row r="22" spans="1:15" s="283" customFormat="1" ht="12" customHeight="1">
      <c r="A22" s="129"/>
      <c r="B22" s="396" t="s">
        <v>83</v>
      </c>
      <c r="C22" s="129"/>
      <c r="D22" s="345" t="s">
        <v>83</v>
      </c>
      <c r="E22" s="353"/>
      <c r="F22" s="345" t="s">
        <v>83</v>
      </c>
      <c r="G22" s="345"/>
      <c r="H22" s="345" t="s">
        <v>83</v>
      </c>
      <c r="I22" s="345"/>
      <c r="J22" s="345" t="s">
        <v>83</v>
      </c>
      <c r="K22" s="345"/>
      <c r="L22" s="345" t="s">
        <v>83</v>
      </c>
      <c r="M22" s="345"/>
      <c r="N22" s="345" t="s">
        <v>83</v>
      </c>
    </row>
    <row r="23" spans="1:15" s="283" customFormat="1" ht="6.95" customHeight="1">
      <c r="A23" s="129"/>
      <c r="B23" s="364"/>
      <c r="C23" s="129"/>
      <c r="D23" s="353"/>
      <c r="E23" s="353"/>
      <c r="F23" s="370"/>
      <c r="G23" s="370"/>
      <c r="H23" s="370"/>
      <c r="I23" s="370"/>
      <c r="J23" s="370"/>
      <c r="K23" s="370"/>
      <c r="L23" s="370"/>
      <c r="M23" s="370"/>
      <c r="N23" s="370"/>
    </row>
    <row r="24" spans="1:15" s="283" customFormat="1" ht="12" customHeight="1">
      <c r="A24" s="129" t="s">
        <v>24</v>
      </c>
      <c r="B24" s="453">
        <v>1227.5</v>
      </c>
      <c r="C24" s="129"/>
      <c r="D24" s="400">
        <v>1248.5999999999999</v>
      </c>
      <c r="E24" s="353"/>
      <c r="F24" s="400">
        <v>1257.7</v>
      </c>
      <c r="G24" s="397"/>
      <c r="H24" s="400">
        <v>1092.7</v>
      </c>
      <c r="I24" s="397"/>
      <c r="J24" s="400">
        <v>1098.9000000000001</v>
      </c>
      <c r="K24" s="397"/>
      <c r="L24" s="400">
        <v>1104.8</v>
      </c>
      <c r="M24" s="397"/>
      <c r="N24" s="400">
        <v>1097.8</v>
      </c>
    </row>
    <row r="25" spans="1:15" s="283" customFormat="1" ht="12" customHeight="1">
      <c r="A25" s="358"/>
      <c r="B25" s="454"/>
      <c r="C25" s="358"/>
      <c r="D25" s="177"/>
      <c r="E25" s="353"/>
      <c r="F25" s="177"/>
      <c r="G25" s="177"/>
      <c r="H25" s="177"/>
      <c r="I25" s="177"/>
      <c r="J25" s="177"/>
      <c r="K25" s="177"/>
      <c r="L25" s="177"/>
      <c r="M25" s="177"/>
      <c r="N25" s="177"/>
    </row>
    <row r="26" spans="1:15" s="283" customFormat="1" ht="12" customHeight="1">
      <c r="A26" s="129" t="s">
        <v>56</v>
      </c>
      <c r="B26" s="409">
        <v>382.3</v>
      </c>
      <c r="C26" s="129"/>
      <c r="D26" s="397">
        <v>393.6</v>
      </c>
      <c r="E26" s="353"/>
      <c r="F26" s="397">
        <v>401.1</v>
      </c>
      <c r="G26" s="397"/>
      <c r="H26" s="397">
        <v>300.10000000000002</v>
      </c>
      <c r="I26" s="397"/>
      <c r="J26" s="397">
        <v>303.39999999999998</v>
      </c>
      <c r="K26" s="397"/>
      <c r="L26" s="397">
        <v>305.39999999999998</v>
      </c>
      <c r="M26" s="397"/>
      <c r="N26" s="397">
        <v>300.8</v>
      </c>
    </row>
    <row r="27" spans="1:15" s="283" customFormat="1" ht="12" customHeight="1">
      <c r="A27" s="129" t="s">
        <v>60</v>
      </c>
      <c r="B27" s="409">
        <v>490.9</v>
      </c>
      <c r="C27" s="129"/>
      <c r="D27" s="397">
        <v>481.1</v>
      </c>
      <c r="E27" s="353"/>
      <c r="F27" s="397">
        <v>475.5</v>
      </c>
      <c r="G27" s="399"/>
      <c r="H27" s="397">
        <f>138.3+292.4</f>
        <v>430.7</v>
      </c>
      <c r="I27" s="397"/>
      <c r="J27" s="397">
        <f>136.9+285</f>
        <v>421.9</v>
      </c>
      <c r="K27" s="397"/>
      <c r="L27" s="397">
        <f>128.1+285</f>
        <v>413.1</v>
      </c>
      <c r="M27" s="397"/>
      <c r="N27" s="397">
        <f>118.7+273.7</f>
        <v>392.4</v>
      </c>
    </row>
    <row r="28" spans="1:15" s="283" customFormat="1" ht="12" customHeight="1">
      <c r="A28" s="129" t="s">
        <v>57</v>
      </c>
      <c r="B28" s="409">
        <v>61.8</v>
      </c>
      <c r="C28" s="129"/>
      <c r="D28" s="397">
        <v>62.7</v>
      </c>
      <c r="E28" s="353"/>
      <c r="F28" s="397">
        <v>64.3</v>
      </c>
      <c r="G28" s="399"/>
      <c r="H28" s="397">
        <v>62.5</v>
      </c>
      <c r="I28" s="397"/>
      <c r="J28" s="397">
        <v>64.7</v>
      </c>
      <c r="K28" s="397"/>
      <c r="L28" s="397">
        <v>64.2</v>
      </c>
      <c r="M28" s="397"/>
      <c r="N28" s="397">
        <v>65.7</v>
      </c>
    </row>
    <row r="29" spans="1:15" s="283" customFormat="1" ht="12" customHeight="1">
      <c r="A29" s="129" t="s">
        <v>58</v>
      </c>
      <c r="B29" s="409">
        <v>227.6</v>
      </c>
      <c r="C29" s="129"/>
      <c r="D29" s="397">
        <v>236.9</v>
      </c>
      <c r="E29" s="353"/>
      <c r="F29" s="397">
        <v>243.3</v>
      </c>
      <c r="G29" s="399"/>
      <c r="H29" s="397">
        <v>223.8</v>
      </c>
      <c r="I29" s="397"/>
      <c r="J29" s="397">
        <v>227.1</v>
      </c>
      <c r="K29" s="397"/>
      <c r="L29" s="397">
        <v>236.4</v>
      </c>
      <c r="M29" s="397"/>
      <c r="N29" s="397">
        <v>254</v>
      </c>
    </row>
    <row r="30" spans="1:15" s="283" customFormat="1" ht="12" customHeight="1">
      <c r="A30" s="129" t="s">
        <v>59</v>
      </c>
      <c r="B30" s="409">
        <v>93.1</v>
      </c>
      <c r="C30" s="129"/>
      <c r="D30" s="397">
        <v>96.8</v>
      </c>
      <c r="E30" s="353"/>
      <c r="F30" s="397">
        <v>94.6</v>
      </c>
      <c r="G30" s="399"/>
      <c r="H30" s="397">
        <v>89.5</v>
      </c>
      <c r="I30" s="397"/>
      <c r="J30" s="397">
        <v>97.9</v>
      </c>
      <c r="K30" s="397"/>
      <c r="L30" s="397">
        <v>96.7</v>
      </c>
      <c r="M30" s="397"/>
      <c r="N30" s="397">
        <v>100.8</v>
      </c>
    </row>
    <row r="31" spans="1:15" s="283" customFormat="1" ht="12" customHeight="1">
      <c r="H31" s="398"/>
      <c r="I31" s="398"/>
      <c r="J31" s="398"/>
      <c r="K31" s="398"/>
      <c r="L31" s="398"/>
      <c r="M31" s="398"/>
      <c r="N31" s="398"/>
    </row>
    <row r="32" spans="1:15" s="283" customFormat="1" ht="12" customHeight="1">
      <c r="A32" s="129" t="s">
        <v>171</v>
      </c>
      <c r="B32" s="129"/>
      <c r="C32" s="129"/>
      <c r="D32" s="129"/>
      <c r="E32" s="129"/>
      <c r="N32" s="345"/>
    </row>
    <row r="33" spans="1:5" s="283" customFormat="1" ht="12">
      <c r="A33" s="129" t="s">
        <v>172</v>
      </c>
      <c r="B33" s="129"/>
      <c r="C33" s="129"/>
      <c r="D33" s="129"/>
      <c r="E33" s="129"/>
    </row>
    <row r="34" spans="1:5" s="283" customFormat="1" ht="12"/>
    <row r="35" spans="1:5" s="283" customFormat="1" ht="12"/>
    <row r="36" spans="1:5" s="283" customFormat="1" ht="12"/>
    <row r="37" spans="1:5" s="283" customFormat="1" ht="12"/>
    <row r="38" spans="1:5" s="283" customFormat="1" ht="12"/>
    <row r="39" spans="1:5" s="283" customFormat="1" ht="12"/>
    <row r="40" spans="1:5" s="283" customFormat="1" ht="12"/>
    <row r="41" spans="1:5" s="283" customFormat="1" ht="12"/>
    <row r="42" spans="1:5" s="283" customFormat="1" ht="12"/>
    <row r="43" spans="1:5" s="283" customFormat="1" ht="12"/>
    <row r="44" spans="1:5" s="283" customFormat="1" ht="12"/>
    <row r="45" spans="1:5" s="283" customFormat="1" ht="12"/>
    <row r="46" spans="1:5" s="283" customFormat="1" ht="12"/>
    <row r="47" spans="1:5" s="283" customFormat="1" ht="12"/>
    <row r="48" spans="1:5" s="283" customFormat="1" ht="12"/>
    <row r="49" s="283" customFormat="1" ht="12"/>
    <row r="50" s="283" customFormat="1" ht="12"/>
    <row r="51" s="283" customFormat="1" ht="12"/>
    <row r="52" s="283" customFormat="1" ht="12"/>
    <row r="53" s="283" customFormat="1" ht="12"/>
    <row r="54" s="283" customFormat="1" ht="12"/>
    <row r="55" s="283" customFormat="1" ht="12"/>
    <row r="56" s="283" customFormat="1" ht="12"/>
    <row r="57" s="283" customFormat="1" ht="12"/>
    <row r="58" s="283" customFormat="1" ht="12"/>
    <row r="59" s="283" customFormat="1" ht="12"/>
  </sheetData>
  <customSheetViews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selection activeCell="A43" sqref="A43"/>
      <pageMargins left="0.70866141732283472" right="0.70866141732283472" top="0.74803149606299213" bottom="0.74803149606299213" header="0.31496062992125984" footer="0.31496062992125984"/>
      <pageSetup paperSize="9" scale="7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K37" sqref="K37"/>
      <pageMargins left="0.70866141732283472" right="0.70866141732283472" top="0.74803149606299213" bottom="0.74803149606299213" header="0.31496062992125984" footer="0.31496062992125984"/>
      <pageSetup paperSize="9" scale="77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selection activeCell="G31" sqref="G31:H31"/>
      <pageMargins left="0.70866141732283472" right="0.70866141732283472" top="0.74803149606299213" bottom="0.74803149606299213" header="0.31496062992125984" footer="0.31496062992125984"/>
      <pageSetup paperSize="9" scale="77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5" showPageBreaks="1">
      <selection activeCell="D16" sqref="D1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0">
    <mergeCell ref="G20:G21"/>
    <mergeCell ref="I20:I21"/>
    <mergeCell ref="K20:K21"/>
    <mergeCell ref="M20:M21"/>
    <mergeCell ref="B5:N5"/>
    <mergeCell ref="B19:N19"/>
    <mergeCell ref="G6:G7"/>
    <mergeCell ref="I6:I7"/>
    <mergeCell ref="K6:K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7"/>
  <headerFooter>
    <oddFooter>&amp;LPUBLIC</oddFooter>
    <evenFooter>&amp;LPUBLIC</evenFooter>
    <firstFooter>&amp;LPUBLIC</firstFooter>
  </headerFooter>
  <colBreaks count="1" manualBreakCount="1">
    <brk id="19" max="1048575" man="1"/>
  </colBreaks>
  <ignoredErrors>
    <ignoredError sqref="D6:N7 D20:N21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118"/>
  <sheetViews>
    <sheetView zoomScale="120" zoomScaleNormal="120" zoomScalePageLayoutView="120" workbookViewId="0">
      <selection activeCell="H33" sqref="H33"/>
    </sheetView>
  </sheetViews>
  <sheetFormatPr defaultRowHeight="12.75"/>
  <cols>
    <col min="1" max="1" width="40.140625" style="6" customWidth="1"/>
    <col min="2" max="2" width="9.140625" style="6" customWidth="1"/>
    <col min="3" max="3" width="2.7109375" style="6" customWidth="1"/>
    <col min="4" max="4" width="9.140625" style="6" customWidth="1"/>
    <col min="5" max="5" width="2.7109375" style="6" customWidth="1"/>
    <col min="6" max="6" width="9.140625" style="6"/>
    <col min="7" max="7" width="2.7109375" style="6" customWidth="1"/>
    <col min="8" max="8" width="9.140625" style="6"/>
    <col min="9" max="9" width="2.7109375" style="6" customWidth="1"/>
    <col min="10" max="10" width="9.140625" style="6"/>
    <col min="11" max="11" width="2.7109375" style="6" customWidth="1"/>
    <col min="12" max="12" width="9.140625" style="6"/>
    <col min="13" max="13" width="2.7109375" style="6" customWidth="1"/>
    <col min="14" max="16384" width="9.140625" style="6"/>
  </cols>
  <sheetData>
    <row r="1" spans="1:15" ht="14.25">
      <c r="A1" s="280" t="s">
        <v>80</v>
      </c>
      <c r="B1" s="3"/>
      <c r="C1" s="3"/>
      <c r="D1" s="3"/>
      <c r="E1" s="3"/>
    </row>
    <row r="2" spans="1:15">
      <c r="A2" s="281" t="s">
        <v>147</v>
      </c>
      <c r="B2" s="4"/>
      <c r="C2" s="4"/>
      <c r="D2" s="4"/>
      <c r="E2" s="4"/>
    </row>
    <row r="3" spans="1:15" s="283" customFormat="1" ht="12">
      <c r="A3" s="405"/>
      <c r="B3" s="406"/>
      <c r="C3" s="406"/>
      <c r="D3" s="406"/>
      <c r="E3" s="406"/>
      <c r="F3" s="101"/>
      <c r="G3" s="101"/>
      <c r="H3" s="101"/>
      <c r="I3" s="101"/>
      <c r="J3" s="101"/>
      <c r="K3" s="101"/>
      <c r="L3" s="101"/>
      <c r="M3" s="101"/>
      <c r="N3" s="101"/>
    </row>
    <row r="4" spans="1:15" s="283" customFormat="1" ht="12" customHeight="1">
      <c r="A4" s="407" t="s">
        <v>109</v>
      </c>
      <c r="B4" s="390"/>
      <c r="C4" s="390"/>
      <c r="D4" s="390"/>
      <c r="E4" s="390"/>
      <c r="F4" s="101"/>
      <c r="G4" s="101"/>
      <c r="H4" s="101"/>
      <c r="I4" s="101"/>
      <c r="J4" s="101"/>
      <c r="K4" s="101"/>
      <c r="L4" s="101"/>
      <c r="M4" s="101"/>
      <c r="N4" s="101"/>
    </row>
    <row r="5" spans="1:15" s="283" customFormat="1" ht="12" customHeight="1">
      <c r="A5" s="129"/>
      <c r="B5" s="492" t="s">
        <v>0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</row>
    <row r="6" spans="1:15" s="283" customFormat="1" ht="12" customHeight="1">
      <c r="A6" s="101"/>
      <c r="B6" s="339" t="s">
        <v>7</v>
      </c>
      <c r="C6" s="101"/>
      <c r="D6" s="340" t="s">
        <v>8</v>
      </c>
      <c r="E6" s="392"/>
      <c r="F6" s="340" t="s">
        <v>5</v>
      </c>
      <c r="G6" s="501"/>
      <c r="H6" s="393" t="s">
        <v>6</v>
      </c>
      <c r="I6" s="501"/>
      <c r="J6" s="393" t="s">
        <v>7</v>
      </c>
      <c r="K6" s="501"/>
      <c r="L6" s="393" t="s">
        <v>8</v>
      </c>
      <c r="M6" s="501"/>
      <c r="N6" s="393" t="s">
        <v>5</v>
      </c>
    </row>
    <row r="7" spans="1:15" s="283" customFormat="1" ht="12" customHeight="1">
      <c r="A7" s="390"/>
      <c r="B7" s="339" t="s">
        <v>102</v>
      </c>
      <c r="C7" s="390"/>
      <c r="D7" s="340" t="s">
        <v>102</v>
      </c>
      <c r="E7" s="394"/>
      <c r="F7" s="340" t="s">
        <v>102</v>
      </c>
      <c r="G7" s="501"/>
      <c r="H7" s="340" t="s">
        <v>103</v>
      </c>
      <c r="I7" s="502"/>
      <c r="J7" s="340" t="s">
        <v>103</v>
      </c>
      <c r="K7" s="501"/>
      <c r="L7" s="340" t="s">
        <v>103</v>
      </c>
      <c r="M7" s="501"/>
      <c r="N7" s="340" t="s">
        <v>103</v>
      </c>
    </row>
    <row r="8" spans="1:15" s="283" customFormat="1" ht="12" customHeight="1">
      <c r="A8" s="129"/>
      <c r="B8" s="344" t="s">
        <v>47</v>
      </c>
      <c r="C8" s="129"/>
      <c r="D8" s="345" t="s">
        <v>47</v>
      </c>
      <c r="E8" s="129"/>
      <c r="F8" s="345" t="s">
        <v>47</v>
      </c>
      <c r="G8" s="345"/>
      <c r="H8" s="345" t="s">
        <v>47</v>
      </c>
      <c r="I8" s="345"/>
      <c r="J8" s="345" t="s">
        <v>47</v>
      </c>
      <c r="K8" s="345"/>
      <c r="L8" s="345" t="s">
        <v>47</v>
      </c>
      <c r="M8" s="345"/>
      <c r="N8" s="345" t="s">
        <v>47</v>
      </c>
    </row>
    <row r="9" spans="1:15" s="283" customFormat="1" ht="6.95" customHeight="1">
      <c r="A9" s="358"/>
      <c r="B9" s="408"/>
      <c r="C9" s="358"/>
      <c r="D9" s="353"/>
      <c r="E9" s="358"/>
      <c r="F9" s="177"/>
      <c r="G9" s="177"/>
      <c r="H9" s="177"/>
      <c r="I9" s="177"/>
      <c r="J9" s="177"/>
      <c r="K9" s="177"/>
      <c r="L9" s="177"/>
      <c r="M9" s="177"/>
      <c r="N9" s="177"/>
    </row>
    <row r="10" spans="1:15" s="283" customFormat="1" ht="12" customHeight="1">
      <c r="A10" s="129" t="s">
        <v>52</v>
      </c>
      <c r="B10" s="409">
        <v>2.4</v>
      </c>
      <c r="C10" s="129"/>
      <c r="D10" s="397">
        <v>2.4</v>
      </c>
      <c r="E10" s="129"/>
      <c r="F10" s="397">
        <v>3</v>
      </c>
      <c r="G10" s="397"/>
      <c r="H10" s="397">
        <v>3</v>
      </c>
      <c r="I10" s="397"/>
      <c r="J10" s="397">
        <v>2.6</v>
      </c>
      <c r="K10" s="397"/>
      <c r="L10" s="397">
        <v>2.7</v>
      </c>
      <c r="M10" s="397"/>
      <c r="N10" s="397">
        <v>2.4</v>
      </c>
      <c r="O10" s="398"/>
    </row>
    <row r="11" spans="1:15" s="283" customFormat="1" ht="12" customHeight="1">
      <c r="A11" s="129" t="s">
        <v>53</v>
      </c>
      <c r="B11" s="409">
        <v>2.1</v>
      </c>
      <c r="C11" s="129"/>
      <c r="D11" s="397">
        <v>2.2000000000000002</v>
      </c>
      <c r="E11" s="129"/>
      <c r="F11" s="397">
        <v>2.4</v>
      </c>
      <c r="G11" s="399"/>
      <c r="H11" s="397">
        <v>2.4</v>
      </c>
      <c r="I11" s="397"/>
      <c r="J11" s="397">
        <v>1.9</v>
      </c>
      <c r="K11" s="397"/>
      <c r="L11" s="397">
        <v>2.1</v>
      </c>
      <c r="M11" s="397"/>
      <c r="N11" s="397">
        <v>2.2999999999999998</v>
      </c>
      <c r="O11" s="398"/>
    </row>
    <row r="12" spans="1:15" s="283" customFormat="1" ht="12" customHeight="1">
      <c r="A12" s="129" t="s">
        <v>54</v>
      </c>
      <c r="B12" s="417">
        <v>0.7</v>
      </c>
      <c r="C12" s="129"/>
      <c r="D12" s="397">
        <v>1.6</v>
      </c>
      <c r="E12" s="129"/>
      <c r="F12" s="397">
        <v>2.4</v>
      </c>
      <c r="G12" s="399"/>
      <c r="H12" s="397">
        <v>1.8</v>
      </c>
      <c r="I12" s="397"/>
      <c r="J12" s="397">
        <v>1.7</v>
      </c>
      <c r="K12" s="397"/>
      <c r="L12" s="397">
        <v>2</v>
      </c>
      <c r="M12" s="397"/>
      <c r="N12" s="397">
        <v>3.6</v>
      </c>
      <c r="O12" s="398"/>
    </row>
    <row r="13" spans="1:15" s="283" customFormat="1" ht="12" customHeight="1">
      <c r="A13" s="129" t="s">
        <v>55</v>
      </c>
      <c r="B13" s="409">
        <v>3.5</v>
      </c>
      <c r="C13" s="129"/>
      <c r="D13" s="397">
        <v>2.9</v>
      </c>
      <c r="E13" s="129"/>
      <c r="F13" s="397">
        <v>3.6</v>
      </c>
      <c r="G13" s="399"/>
      <c r="H13" s="397">
        <v>1.8</v>
      </c>
      <c r="I13" s="397"/>
      <c r="J13" s="371">
        <v>-0.3</v>
      </c>
      <c r="K13" s="397"/>
      <c r="L13" s="397">
        <v>4.3</v>
      </c>
      <c r="M13" s="397"/>
      <c r="N13" s="397">
        <v>-2.2999999999999998</v>
      </c>
      <c r="O13" s="398"/>
    </row>
    <row r="14" spans="1:15" s="283" customFormat="1" ht="12" customHeight="1">
      <c r="A14" s="129" t="s">
        <v>20</v>
      </c>
      <c r="B14" s="409">
        <v>-1.2</v>
      </c>
      <c r="C14" s="129"/>
      <c r="D14" s="397">
        <v>-4.5</v>
      </c>
      <c r="E14" s="129"/>
      <c r="F14" s="403">
        <v>-5.4</v>
      </c>
      <c r="G14" s="399"/>
      <c r="H14" s="403">
        <v>-36.200000000000003</v>
      </c>
      <c r="I14" s="397"/>
      <c r="J14" s="403">
        <v>-12.3</v>
      </c>
      <c r="K14" s="397"/>
      <c r="L14" s="403">
        <v>-6.1</v>
      </c>
      <c r="M14" s="397"/>
      <c r="N14" s="403">
        <v>19.399999999999999</v>
      </c>
      <c r="O14" s="398"/>
    </row>
    <row r="15" spans="1:15" s="283" customFormat="1" ht="6.95" customHeight="1">
      <c r="A15" s="129"/>
      <c r="B15" s="410"/>
      <c r="C15" s="129"/>
      <c r="D15" s="411"/>
      <c r="E15" s="412"/>
      <c r="F15" s="413"/>
      <c r="G15" s="413"/>
      <c r="H15" s="413"/>
      <c r="I15" s="413"/>
      <c r="J15" s="413"/>
      <c r="K15" s="413"/>
      <c r="L15" s="413"/>
      <c r="M15" s="413"/>
      <c r="N15" s="413"/>
    </row>
    <row r="16" spans="1:15" s="283" customFormat="1" ht="12" customHeight="1">
      <c r="A16" s="129" t="s">
        <v>24</v>
      </c>
      <c r="B16" s="409">
        <v>1.5</v>
      </c>
      <c r="C16" s="129"/>
      <c r="D16" s="397">
        <v>1.8</v>
      </c>
      <c r="E16" s="412"/>
      <c r="F16" s="403">
        <v>2.2999999999999998</v>
      </c>
      <c r="G16" s="403"/>
      <c r="H16" s="403">
        <v>1.4</v>
      </c>
      <c r="I16" s="403"/>
      <c r="J16" s="403">
        <v>1.6</v>
      </c>
      <c r="K16" s="403"/>
      <c r="L16" s="403">
        <v>2.1</v>
      </c>
      <c r="M16" s="403"/>
      <c r="N16" s="403">
        <v>3.1</v>
      </c>
    </row>
    <row r="17" spans="1:15" s="283" customFormat="1" ht="12" customHeight="1">
      <c r="A17" s="101"/>
      <c r="B17" s="101"/>
      <c r="C17" s="101"/>
      <c r="D17" s="414"/>
      <c r="E17" s="414"/>
      <c r="F17" s="415"/>
      <c r="G17" s="415"/>
      <c r="H17" s="416"/>
      <c r="I17" s="416"/>
      <c r="J17" s="416"/>
      <c r="K17" s="416"/>
      <c r="L17" s="416"/>
      <c r="M17" s="416"/>
      <c r="N17" s="416"/>
      <c r="O17" s="398"/>
    </row>
    <row r="18" spans="1:15" s="283" customFormat="1" ht="15" customHeight="1">
      <c r="A18" s="407" t="s">
        <v>110</v>
      </c>
      <c r="B18" s="390"/>
      <c r="C18" s="390"/>
      <c r="D18" s="390"/>
      <c r="E18" s="390"/>
      <c r="F18" s="94"/>
      <c r="G18" s="94"/>
      <c r="H18" s="94"/>
      <c r="I18" s="94"/>
      <c r="J18" s="94"/>
      <c r="K18" s="94"/>
      <c r="L18" s="94"/>
      <c r="M18" s="94"/>
      <c r="N18" s="94"/>
    </row>
    <row r="19" spans="1:15" s="283" customFormat="1" ht="12" customHeight="1">
      <c r="A19" s="390"/>
      <c r="B19" s="503" t="s">
        <v>0</v>
      </c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3"/>
      <c r="N19" s="503"/>
    </row>
    <row r="20" spans="1:15" s="283" customFormat="1" ht="12" customHeight="1">
      <c r="A20" s="101"/>
      <c r="B20" s="339" t="s">
        <v>7</v>
      </c>
      <c r="C20" s="101"/>
      <c r="D20" s="340" t="s">
        <v>8</v>
      </c>
      <c r="E20" s="392"/>
      <c r="F20" s="340" t="s">
        <v>5</v>
      </c>
      <c r="G20" s="501"/>
      <c r="H20" s="393" t="s">
        <v>6</v>
      </c>
      <c r="I20" s="501"/>
      <c r="J20" s="393" t="s">
        <v>7</v>
      </c>
      <c r="K20" s="501"/>
      <c r="L20" s="393" t="s">
        <v>8</v>
      </c>
      <c r="M20" s="501"/>
      <c r="N20" s="393" t="s">
        <v>5</v>
      </c>
    </row>
    <row r="21" spans="1:15" s="283" customFormat="1" ht="12" customHeight="1">
      <c r="A21" s="101"/>
      <c r="B21" s="339" t="s">
        <v>102</v>
      </c>
      <c r="C21" s="101"/>
      <c r="D21" s="340" t="s">
        <v>102</v>
      </c>
      <c r="E21" s="392"/>
      <c r="F21" s="340" t="s">
        <v>102</v>
      </c>
      <c r="G21" s="501"/>
      <c r="H21" s="340" t="s">
        <v>103</v>
      </c>
      <c r="I21" s="502"/>
      <c r="J21" s="340" t="s">
        <v>103</v>
      </c>
      <c r="K21" s="501"/>
      <c r="L21" s="340" t="s">
        <v>103</v>
      </c>
      <c r="M21" s="501"/>
      <c r="N21" s="340" t="s">
        <v>103</v>
      </c>
    </row>
    <row r="22" spans="1:15" s="283" customFormat="1" ht="12" customHeight="1">
      <c r="A22" s="129"/>
      <c r="B22" s="344" t="s">
        <v>47</v>
      </c>
      <c r="C22" s="129"/>
      <c r="D22" s="345" t="s">
        <v>47</v>
      </c>
      <c r="E22" s="129"/>
      <c r="F22" s="345" t="s">
        <v>47</v>
      </c>
      <c r="G22" s="345"/>
      <c r="H22" s="345" t="s">
        <v>47</v>
      </c>
      <c r="I22" s="345"/>
      <c r="J22" s="345" t="s">
        <v>47</v>
      </c>
      <c r="K22" s="345"/>
      <c r="L22" s="345" t="s">
        <v>47</v>
      </c>
      <c r="M22" s="345"/>
      <c r="N22" s="345" t="s">
        <v>47</v>
      </c>
    </row>
    <row r="23" spans="1:15" s="283" customFormat="1" ht="6.95" customHeight="1">
      <c r="A23" s="129"/>
      <c r="B23" s="408"/>
      <c r="C23" s="129"/>
      <c r="D23" s="353"/>
      <c r="E23" s="129"/>
      <c r="F23" s="370"/>
      <c r="G23" s="370"/>
      <c r="H23" s="370"/>
      <c r="I23" s="370"/>
      <c r="J23" s="370"/>
      <c r="K23" s="370"/>
      <c r="L23" s="370"/>
      <c r="M23" s="370"/>
      <c r="N23" s="370"/>
    </row>
    <row r="24" spans="1:15" s="283" customFormat="1" ht="12" customHeight="1">
      <c r="A24" s="129" t="s">
        <v>56</v>
      </c>
      <c r="B24" s="417">
        <v>0.5</v>
      </c>
      <c r="C24" s="129"/>
      <c r="D24" s="371">
        <v>0.5</v>
      </c>
      <c r="E24" s="129"/>
      <c r="F24" s="397">
        <v>2</v>
      </c>
      <c r="G24" s="397"/>
      <c r="H24" s="397">
        <v>-1.2</v>
      </c>
      <c r="I24" s="397"/>
      <c r="J24" s="371">
        <v>-0.1</v>
      </c>
      <c r="K24" s="397"/>
      <c r="L24" s="397">
        <v>1.3</v>
      </c>
      <c r="M24" s="397"/>
      <c r="N24" s="397">
        <v>2.4</v>
      </c>
    </row>
    <row r="25" spans="1:15" s="283" customFormat="1" ht="12" customHeight="1">
      <c r="A25" s="129" t="s">
        <v>60</v>
      </c>
      <c r="B25" s="417">
        <v>2.8</v>
      </c>
      <c r="C25" s="129"/>
      <c r="D25" s="371">
        <v>3.5</v>
      </c>
      <c r="E25" s="129"/>
      <c r="F25" s="397">
        <v>3.4</v>
      </c>
      <c r="G25" s="399"/>
      <c r="H25" s="397">
        <v>2.8</v>
      </c>
      <c r="I25" s="397"/>
      <c r="J25" s="397">
        <v>3.4</v>
      </c>
      <c r="K25" s="397"/>
      <c r="L25" s="397">
        <v>3.7</v>
      </c>
      <c r="M25" s="397"/>
      <c r="N25" s="397">
        <v>5.5</v>
      </c>
    </row>
    <row r="26" spans="1:15" s="283" customFormat="1" ht="12" customHeight="1">
      <c r="A26" s="129" t="s">
        <v>57</v>
      </c>
      <c r="B26" s="417">
        <v>3.1</v>
      </c>
      <c r="C26" s="129"/>
      <c r="D26" s="371">
        <v>3.1</v>
      </c>
      <c r="E26" s="129"/>
      <c r="F26" s="397">
        <v>3.2</v>
      </c>
      <c r="G26" s="399"/>
      <c r="H26" s="397">
        <v>2.5</v>
      </c>
      <c r="I26" s="397"/>
      <c r="J26" s="397">
        <v>2.2999999999999998</v>
      </c>
      <c r="K26" s="397"/>
      <c r="L26" s="397">
        <v>2.4</v>
      </c>
      <c r="M26" s="397"/>
      <c r="N26" s="397">
        <v>3.3</v>
      </c>
    </row>
    <row r="27" spans="1:15" s="283" customFormat="1" ht="12" customHeight="1">
      <c r="A27" s="129" t="s">
        <v>58</v>
      </c>
      <c r="B27" s="417">
        <v>0.1</v>
      </c>
      <c r="C27" s="129"/>
      <c r="D27" s="371">
        <v>0.6</v>
      </c>
      <c r="E27" s="129"/>
      <c r="F27" s="371">
        <v>0.8</v>
      </c>
      <c r="G27" s="399"/>
      <c r="H27" s="371">
        <v>0.3</v>
      </c>
      <c r="I27" s="397"/>
      <c r="J27" s="371">
        <v>0.6</v>
      </c>
      <c r="K27" s="397"/>
      <c r="L27" s="371">
        <v>0.9</v>
      </c>
      <c r="M27" s="371"/>
      <c r="N27" s="371">
        <v>0.2</v>
      </c>
    </row>
    <row r="28" spans="1:15" s="283" customFormat="1" ht="12" customHeight="1">
      <c r="A28" s="129" t="s">
        <v>59</v>
      </c>
      <c r="B28" s="417">
        <v>0.4</v>
      </c>
      <c r="C28" s="129"/>
      <c r="D28" s="371">
        <v>0.3</v>
      </c>
      <c r="E28" s="129"/>
      <c r="F28" s="397">
        <v>1.4</v>
      </c>
      <c r="G28" s="399"/>
      <c r="H28" s="397">
        <v>5.4</v>
      </c>
      <c r="I28" s="397"/>
      <c r="J28" s="371">
        <v>0.9</v>
      </c>
      <c r="K28" s="397"/>
      <c r="L28" s="371">
        <v>0</v>
      </c>
      <c r="M28" s="371"/>
      <c r="N28" s="371">
        <v>1.9</v>
      </c>
    </row>
    <row r="29" spans="1:15" s="283" customFormat="1" ht="6.75" customHeight="1">
      <c r="A29" s="358"/>
      <c r="B29" s="408"/>
      <c r="C29" s="358"/>
      <c r="D29" s="353"/>
      <c r="E29" s="358"/>
      <c r="F29" s="177"/>
      <c r="G29" s="177"/>
      <c r="H29" s="177"/>
      <c r="I29" s="177"/>
      <c r="J29" s="177"/>
      <c r="K29" s="177"/>
      <c r="L29" s="177"/>
      <c r="M29" s="177"/>
      <c r="N29" s="177"/>
    </row>
    <row r="30" spans="1:15" s="283" customFormat="1" ht="12" customHeight="1">
      <c r="A30" s="129" t="s">
        <v>24</v>
      </c>
      <c r="B30" s="409">
        <v>1.5</v>
      </c>
      <c r="C30" s="129"/>
      <c r="D30" s="397">
        <v>1.8</v>
      </c>
      <c r="E30" s="412"/>
      <c r="F30" s="403">
        <v>2.2999999999999998</v>
      </c>
      <c r="G30" s="403"/>
      <c r="H30" s="403">
        <v>1.4</v>
      </c>
      <c r="I30" s="403"/>
      <c r="J30" s="403">
        <v>1.6</v>
      </c>
      <c r="K30" s="403"/>
      <c r="L30" s="403">
        <v>2.1</v>
      </c>
      <c r="M30" s="403"/>
      <c r="N30" s="403">
        <v>3.1</v>
      </c>
    </row>
    <row r="31" spans="1:15" s="283" customFormat="1" ht="12"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</row>
    <row r="32" spans="1:15" s="283" customFormat="1" ht="12">
      <c r="N32" s="345"/>
    </row>
    <row r="33" s="283" customFormat="1" ht="12"/>
    <row r="34" s="283" customFormat="1" ht="12"/>
    <row r="35" s="283" customFormat="1" ht="12"/>
    <row r="36" s="283" customFormat="1" ht="12"/>
    <row r="37" s="283" customFormat="1" ht="12"/>
    <row r="38" s="283" customFormat="1" ht="12"/>
    <row r="39" s="283" customFormat="1" ht="12"/>
    <row r="40" s="283" customFormat="1" ht="12"/>
    <row r="41" s="283" customFormat="1" ht="12"/>
    <row r="42" s="283" customFormat="1" ht="12"/>
    <row r="43" s="283" customFormat="1" ht="12"/>
    <row r="44" s="283" customFormat="1" ht="12"/>
    <row r="45" s="283" customFormat="1" ht="12"/>
    <row r="46" s="283" customFormat="1" ht="12"/>
    <row r="47" s="283" customFormat="1" ht="12"/>
    <row r="48" s="283" customFormat="1" ht="12"/>
    <row r="49" s="283" customFormat="1" ht="12"/>
    <row r="50" s="283" customFormat="1" ht="12"/>
    <row r="51" s="283" customFormat="1" ht="12"/>
    <row r="52" s="283" customFormat="1" ht="12"/>
    <row r="53" s="283" customFormat="1" ht="12"/>
    <row r="54" s="283" customFormat="1" ht="12"/>
    <row r="55" s="283" customFormat="1" ht="12"/>
    <row r="56" s="283" customFormat="1" ht="12"/>
    <row r="57" s="283" customFormat="1" ht="12"/>
    <row r="58" s="283" customFormat="1" ht="12"/>
    <row r="59" s="283" customFormat="1" ht="12"/>
    <row r="60" s="283" customFormat="1" ht="12"/>
    <row r="61" s="283" customFormat="1" ht="12"/>
    <row r="62" s="283" customFormat="1" ht="12"/>
    <row r="63" s="283" customFormat="1" ht="12"/>
    <row r="64" s="283" customFormat="1" ht="12"/>
    <row r="65" s="283" customFormat="1" ht="12"/>
    <row r="66" s="283" customFormat="1" ht="12"/>
    <row r="67" s="283" customFormat="1" ht="12"/>
    <row r="68" s="283" customFormat="1" ht="12"/>
    <row r="69" s="283" customFormat="1" ht="12"/>
    <row r="70" s="283" customFormat="1" ht="12"/>
    <row r="71" s="283" customFormat="1" ht="12"/>
    <row r="72" s="283" customFormat="1" ht="12"/>
    <row r="73" s="283" customFormat="1" ht="12"/>
    <row r="74" s="283" customFormat="1" ht="12"/>
    <row r="75" s="283" customFormat="1" ht="12"/>
    <row r="76" s="283" customFormat="1" ht="12"/>
    <row r="77" s="283" customFormat="1" ht="12"/>
    <row r="78" s="283" customFormat="1" ht="12"/>
    <row r="79" s="283" customFormat="1" ht="12"/>
    <row r="80" s="283" customFormat="1" ht="12"/>
    <row r="81" s="283" customFormat="1" ht="12"/>
    <row r="82" s="283" customFormat="1" ht="12"/>
    <row r="83" s="283" customFormat="1" ht="12"/>
    <row r="84" s="283" customFormat="1" ht="12"/>
    <row r="85" s="283" customFormat="1" ht="12"/>
    <row r="86" s="283" customFormat="1" ht="12"/>
    <row r="87" s="283" customFormat="1" ht="12"/>
    <row r="88" s="283" customFormat="1" ht="12"/>
    <row r="89" s="283" customFormat="1" ht="12"/>
    <row r="90" s="283" customFormat="1" ht="12"/>
    <row r="91" s="283" customFormat="1" ht="12"/>
    <row r="92" s="283" customFormat="1" ht="12"/>
    <row r="93" s="283" customFormat="1" ht="12"/>
    <row r="94" s="283" customFormat="1" ht="12"/>
    <row r="95" s="283" customFormat="1" ht="12"/>
    <row r="96" s="283" customFormat="1" ht="12"/>
    <row r="97" s="283" customFormat="1" ht="12"/>
    <row r="98" s="283" customFormat="1" ht="12"/>
    <row r="99" s="283" customFormat="1" ht="12"/>
    <row r="100" s="283" customFormat="1" ht="12"/>
    <row r="101" s="283" customFormat="1" ht="12"/>
    <row r="102" s="283" customFormat="1" ht="12"/>
    <row r="103" s="283" customFormat="1" ht="12"/>
    <row r="104" s="283" customFormat="1" ht="12"/>
    <row r="105" s="283" customFormat="1" ht="12"/>
    <row r="106" s="283" customFormat="1" ht="12"/>
    <row r="107" s="283" customFormat="1" ht="12"/>
    <row r="108" s="283" customFormat="1" ht="12"/>
    <row r="109" s="283" customFormat="1" ht="12"/>
    <row r="110" s="283" customFormat="1" ht="12"/>
    <row r="111" s="283" customFormat="1" ht="12"/>
    <row r="112" s="283" customFormat="1" ht="12"/>
    <row r="113" s="283" customFormat="1" ht="12"/>
    <row r="114" s="283" customFormat="1" ht="12"/>
    <row r="115" s="283" customFormat="1" ht="12"/>
    <row r="116" s="283" customFormat="1" ht="12"/>
    <row r="117" s="283" customFormat="1" ht="12"/>
    <row r="118" s="283" customFormat="1" ht="12"/>
  </sheetData>
  <customSheetViews>
    <customSheetView guid="{6A6962C3-E482-4427-A8C8-08CAA95BA31A}" scale="60" showPageBreaks="1" view="pageBreakPreview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120" showPageBreaks="1">
      <selection activeCell="H39" sqref="H3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45" topLeftCell="A7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20" showPageBreaks="1">
      <selection activeCell="D21" sqref="D2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mergeCells count="10">
    <mergeCell ref="G6:G7"/>
    <mergeCell ref="I6:I7"/>
    <mergeCell ref="K6:K7"/>
    <mergeCell ref="M6:M7"/>
    <mergeCell ref="B5:N5"/>
    <mergeCell ref="G20:G21"/>
    <mergeCell ref="I20:I21"/>
    <mergeCell ref="K20:K21"/>
    <mergeCell ref="M20:M21"/>
    <mergeCell ref="B19:N19"/>
  </mergeCells>
  <printOptions horizontalCentered="1"/>
  <pageMargins left="0" right="0" top="0.74803149606299213" bottom="0.74803149606299213" header="0.31496062992125984" footer="0.31496062992125984"/>
  <pageSetup paperSize="9" scale="80" fitToWidth="0" fitToHeight="0" orientation="portrait" r:id="rId5"/>
  <headerFooter>
    <oddFooter>&amp;LPUBLIC</oddFooter>
    <evenFooter>&amp;LPUBLIC</evenFooter>
    <firstFooter>&amp;LPUBLIC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28"/>
  <sheetViews>
    <sheetView tabSelected="1" zoomScaleNormal="100" workbookViewId="0">
      <selection activeCell="D18" sqref="D18"/>
    </sheetView>
  </sheetViews>
  <sheetFormatPr defaultRowHeight="15"/>
  <cols>
    <col min="2" max="2" width="11.140625" customWidth="1"/>
    <col min="3" max="3" width="44" customWidth="1"/>
    <col min="4" max="4" width="17.85546875" customWidth="1"/>
  </cols>
  <sheetData>
    <row r="2" spans="2:4" ht="18">
      <c r="C2" s="33" t="s">
        <v>195</v>
      </c>
    </row>
    <row r="3" spans="2:4">
      <c r="D3" s="26" t="s">
        <v>121</v>
      </c>
    </row>
    <row r="6" spans="2:4" ht="18" customHeight="1">
      <c r="B6" s="25" t="s">
        <v>104</v>
      </c>
      <c r="D6" s="27" t="s">
        <v>120</v>
      </c>
    </row>
    <row r="7" spans="2:4" ht="18" customHeight="1">
      <c r="B7" s="24"/>
      <c r="D7" s="27"/>
    </row>
    <row r="8" spans="2:4" ht="18" customHeight="1">
      <c r="B8" s="25" t="s">
        <v>107</v>
      </c>
      <c r="D8" s="27"/>
    </row>
    <row r="9" spans="2:4" ht="18" customHeight="1">
      <c r="C9" s="36" t="s">
        <v>52</v>
      </c>
      <c r="D9" s="27" t="s">
        <v>111</v>
      </c>
    </row>
    <row r="10" spans="2:4" ht="18" customHeight="1">
      <c r="C10" s="36" t="s">
        <v>53</v>
      </c>
      <c r="D10" s="27" t="s">
        <v>112</v>
      </c>
    </row>
    <row r="11" spans="2:4" ht="18" customHeight="1">
      <c r="C11" s="36" t="s">
        <v>54</v>
      </c>
      <c r="D11" s="27" t="s">
        <v>113</v>
      </c>
    </row>
    <row r="12" spans="2:4" ht="18" customHeight="1">
      <c r="C12" s="36" t="s">
        <v>55</v>
      </c>
      <c r="D12" s="27" t="s">
        <v>114</v>
      </c>
    </row>
    <row r="13" spans="2:4" ht="18" customHeight="1">
      <c r="C13" s="36" t="s">
        <v>20</v>
      </c>
      <c r="D13" s="27" t="s">
        <v>115</v>
      </c>
    </row>
    <row r="14" spans="2:4" ht="18" customHeight="1">
      <c r="C14" s="24"/>
      <c r="D14" s="27"/>
    </row>
    <row r="15" spans="2:4" ht="18" customHeight="1">
      <c r="B15" s="25" t="s">
        <v>106</v>
      </c>
      <c r="D15" s="27"/>
    </row>
    <row r="16" spans="2:4" ht="18" customHeight="1">
      <c r="C16" s="36" t="s">
        <v>56</v>
      </c>
      <c r="D16" s="27" t="s">
        <v>139</v>
      </c>
    </row>
    <row r="17" spans="2:4" ht="18" customHeight="1">
      <c r="C17" s="36" t="s">
        <v>60</v>
      </c>
      <c r="D17" s="27" t="s">
        <v>140</v>
      </c>
    </row>
    <row r="18" spans="2:4" ht="18" customHeight="1">
      <c r="C18" s="36" t="s">
        <v>57</v>
      </c>
      <c r="D18" s="27"/>
    </row>
    <row r="19" spans="2:4" ht="18" customHeight="1">
      <c r="C19" s="36" t="s">
        <v>58</v>
      </c>
      <c r="D19" s="27" t="s">
        <v>141</v>
      </c>
    </row>
    <row r="20" spans="2:4" ht="18" customHeight="1">
      <c r="C20" s="36" t="s">
        <v>59</v>
      </c>
      <c r="D20" s="27" t="s">
        <v>142</v>
      </c>
    </row>
    <row r="21" spans="2:4" ht="18" customHeight="1">
      <c r="C21" s="24"/>
      <c r="D21" s="27"/>
    </row>
    <row r="22" spans="2:4" ht="18" customHeight="1">
      <c r="B22" s="25" t="s">
        <v>108</v>
      </c>
      <c r="C22" s="24"/>
      <c r="D22" s="27"/>
    </row>
    <row r="23" spans="2:4" ht="18" customHeight="1">
      <c r="C23" s="36" t="s">
        <v>100</v>
      </c>
      <c r="D23" s="27" t="s">
        <v>153</v>
      </c>
    </row>
    <row r="24" spans="2:4" ht="18" customHeight="1">
      <c r="C24" s="36" t="s">
        <v>101</v>
      </c>
      <c r="D24" s="27" t="s">
        <v>154</v>
      </c>
    </row>
    <row r="25" spans="2:4" ht="18" customHeight="1">
      <c r="C25" s="36" t="s">
        <v>39</v>
      </c>
      <c r="D25" s="27" t="s">
        <v>116</v>
      </c>
    </row>
    <row r="26" spans="2:4" ht="18" customHeight="1">
      <c r="C26" s="36" t="s">
        <v>85</v>
      </c>
      <c r="D26" s="27" t="s">
        <v>117</v>
      </c>
    </row>
    <row r="27" spans="2:4" ht="18" customHeight="1">
      <c r="C27" s="36" t="s">
        <v>144</v>
      </c>
      <c r="D27" s="27" t="s">
        <v>118</v>
      </c>
    </row>
    <row r="28" spans="2:4" ht="18" customHeight="1">
      <c r="C28" s="36" t="s">
        <v>145</v>
      </c>
      <c r="D28" s="27" t="s">
        <v>119</v>
      </c>
    </row>
  </sheetData>
  <customSheetViews>
    <customSheetView guid="{6A6962C3-E482-4427-A8C8-08CAA95BA31A}" scale="75" showPageBreaks="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75" showPageBreaks="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7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75">
      <selection activeCell="C23" sqref="C23:C2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rintOptions horizontalCentered="1"/>
  <pageMargins left="0" right="0" top="0.74803149606299213" bottom="0.74803149606299213" header="0.31496062992125984" footer="0.31496062992125984"/>
  <pageSetup paperSize="9" scale="90" fitToWidth="0" fitToHeight="0" orientation="portrait" r:id="rId5"/>
  <headerFooter>
    <oddFooter>&amp;LPUBLIC</oddFooter>
    <evenFooter>&amp;LPUBLIC</evenFooter>
    <firstFooter>&amp;LPUBLIC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7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22" sqref="H22"/>
    </sheetView>
  </sheetViews>
  <sheetFormatPr defaultRowHeight="12.75"/>
  <cols>
    <col min="1" max="1" width="54.140625" style="8" customWidth="1"/>
    <col min="2" max="2" width="10.28515625" style="16" bestFit="1" customWidth="1"/>
    <col min="3" max="3" width="2.7109375" style="8" customWidth="1"/>
    <col min="4" max="4" width="10.28515625" style="16" bestFit="1" customWidth="1"/>
    <col min="5" max="5" width="2.7109375" style="8" customWidth="1"/>
    <col min="6" max="6" width="10.5703125" style="12" bestFit="1" customWidth="1"/>
    <col min="7" max="7" width="2.7109375" style="8" customWidth="1"/>
    <col min="8" max="8" width="10.28515625" style="8" bestFit="1" customWidth="1"/>
    <col min="9" max="9" width="2.7109375" style="8" customWidth="1"/>
    <col min="10" max="10" width="10.28515625" style="8" bestFit="1" customWidth="1"/>
    <col min="11" max="11" width="2.7109375" style="8" customWidth="1"/>
    <col min="12" max="12" width="10.5703125" style="8" bestFit="1" customWidth="1"/>
    <col min="13" max="13" width="2.7109375" style="8" customWidth="1"/>
    <col min="14" max="14" width="10.5703125" style="8" bestFit="1" customWidth="1"/>
    <col min="15" max="16384" width="9.140625" style="8"/>
  </cols>
  <sheetData>
    <row r="1" spans="1:15" ht="15">
      <c r="A1" s="40" t="s">
        <v>80</v>
      </c>
      <c r="B1" s="17"/>
      <c r="C1" s="2"/>
      <c r="D1" s="17"/>
      <c r="E1" s="2"/>
    </row>
    <row r="2" spans="1:15">
      <c r="A2" s="41" t="s">
        <v>97</v>
      </c>
      <c r="B2" s="18"/>
      <c r="C2" s="1"/>
      <c r="D2" s="18"/>
      <c r="E2" s="1"/>
    </row>
    <row r="3" spans="1:15" s="43" customFormat="1" ht="12" customHeight="1">
      <c r="A3" s="42"/>
      <c r="B3" s="460" t="s">
        <v>0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</row>
    <row r="4" spans="1:15" s="43" customFormat="1" ht="12" customHeight="1">
      <c r="A4" s="461"/>
      <c r="B4" s="44" t="s">
        <v>7</v>
      </c>
      <c r="C4" s="42"/>
      <c r="D4" s="45" t="s">
        <v>8</v>
      </c>
      <c r="E4" s="42"/>
      <c r="F4" s="45" t="s">
        <v>5</v>
      </c>
      <c r="G4" s="462"/>
      <c r="H4" s="46" t="s">
        <v>6</v>
      </c>
      <c r="I4" s="462"/>
      <c r="J4" s="46" t="s">
        <v>7</v>
      </c>
      <c r="K4" s="464"/>
      <c r="L4" s="46" t="s">
        <v>8</v>
      </c>
      <c r="M4" s="464"/>
      <c r="N4" s="46" t="s">
        <v>5</v>
      </c>
    </row>
    <row r="5" spans="1:15" s="43" customFormat="1" ht="12" customHeight="1">
      <c r="A5" s="461"/>
      <c r="B5" s="47">
        <v>2014</v>
      </c>
      <c r="C5" s="42"/>
      <c r="D5" s="48">
        <v>2014</v>
      </c>
      <c r="E5" s="42"/>
      <c r="F5" s="48">
        <v>2014</v>
      </c>
      <c r="G5" s="462"/>
      <c r="H5" s="49">
        <v>2013</v>
      </c>
      <c r="I5" s="463"/>
      <c r="J5" s="49">
        <v>2013</v>
      </c>
      <c r="K5" s="464"/>
      <c r="L5" s="49">
        <v>2013</v>
      </c>
      <c r="M5" s="464"/>
      <c r="N5" s="49">
        <v>2013</v>
      </c>
    </row>
    <row r="6" spans="1:15" s="43" customFormat="1" ht="12" customHeight="1">
      <c r="A6" s="42"/>
      <c r="B6" s="50" t="s">
        <v>1</v>
      </c>
      <c r="C6" s="42"/>
      <c r="D6" s="51" t="s">
        <v>1</v>
      </c>
      <c r="E6" s="42"/>
      <c r="F6" s="51" t="s">
        <v>1</v>
      </c>
      <c r="G6" s="52"/>
      <c r="H6" s="52" t="s">
        <v>1</v>
      </c>
      <c r="I6" s="53"/>
      <c r="J6" s="52" t="s">
        <v>1</v>
      </c>
      <c r="K6" s="52"/>
      <c r="L6" s="52" t="s">
        <v>1</v>
      </c>
      <c r="M6" s="52"/>
      <c r="N6" s="52" t="s">
        <v>1</v>
      </c>
      <c r="O6" s="54"/>
    </row>
    <row r="7" spans="1:15" s="43" customFormat="1" ht="6.95" customHeight="1">
      <c r="A7" s="42"/>
      <c r="B7" s="55"/>
      <c r="C7" s="42"/>
      <c r="D7" s="56"/>
      <c r="E7" s="42"/>
      <c r="F7" s="57"/>
      <c r="G7" s="58"/>
      <c r="H7" s="59"/>
      <c r="I7" s="58"/>
      <c r="J7" s="59"/>
      <c r="K7" s="60"/>
      <c r="L7" s="59"/>
      <c r="M7" s="60"/>
      <c r="N7" s="59"/>
      <c r="O7" s="54"/>
    </row>
    <row r="8" spans="1:15" s="43" customFormat="1" ht="12" customHeight="1">
      <c r="A8" s="61" t="s">
        <v>87</v>
      </c>
      <c r="B8" s="62">
        <v>8753</v>
      </c>
      <c r="C8" s="61"/>
      <c r="D8" s="57">
        <v>8684</v>
      </c>
      <c r="E8" s="61"/>
      <c r="F8" s="57">
        <v>8721</v>
      </c>
      <c r="G8" s="58"/>
      <c r="H8" s="59">
        <v>9005</v>
      </c>
      <c r="I8" s="58"/>
      <c r="J8" s="59">
        <v>8714</v>
      </c>
      <c r="K8" s="60"/>
      <c r="L8" s="59">
        <v>8851</v>
      </c>
      <c r="M8" s="60"/>
      <c r="N8" s="59">
        <v>8968</v>
      </c>
      <c r="O8" s="54"/>
    </row>
    <row r="9" spans="1:15" s="43" customFormat="1" ht="12" customHeight="1">
      <c r="A9" s="61" t="s">
        <v>88</v>
      </c>
      <c r="B9" s="62">
        <v>4062</v>
      </c>
      <c r="C9" s="61"/>
      <c r="D9" s="57">
        <v>4131</v>
      </c>
      <c r="E9" s="61"/>
      <c r="F9" s="57">
        <v>4046</v>
      </c>
      <c r="G9" s="58"/>
      <c r="H9" s="59">
        <v>3993</v>
      </c>
      <c r="I9" s="58"/>
      <c r="J9" s="59">
        <v>4037</v>
      </c>
      <c r="K9" s="60"/>
      <c r="L9" s="59">
        <v>4157</v>
      </c>
      <c r="M9" s="60"/>
      <c r="N9" s="59">
        <v>4245</v>
      </c>
      <c r="O9" s="54"/>
    </row>
    <row r="10" spans="1:15" s="43" customFormat="1" ht="12" customHeight="1">
      <c r="A10" s="61" t="s">
        <v>89</v>
      </c>
      <c r="B10" s="62">
        <v>2295</v>
      </c>
      <c r="C10" s="61"/>
      <c r="D10" s="57">
        <v>995</v>
      </c>
      <c r="E10" s="61"/>
      <c r="F10" s="57">
        <v>2280</v>
      </c>
      <c r="G10" s="58"/>
      <c r="H10" s="59">
        <v>1045</v>
      </c>
      <c r="I10" s="58"/>
      <c r="J10" s="59">
        <v>1283</v>
      </c>
      <c r="K10" s="60"/>
      <c r="L10" s="59">
        <v>2521</v>
      </c>
      <c r="M10" s="60"/>
      <c r="N10" s="59">
        <v>3843</v>
      </c>
      <c r="O10" s="54"/>
    </row>
    <row r="11" spans="1:15" s="43" customFormat="1" ht="12" customHeight="1">
      <c r="A11" s="61" t="s">
        <v>90</v>
      </c>
      <c r="B11" s="63">
        <v>665</v>
      </c>
      <c r="C11" s="61"/>
      <c r="D11" s="64">
        <v>1473</v>
      </c>
      <c r="E11" s="61"/>
      <c r="F11" s="65">
        <v>837</v>
      </c>
      <c r="G11" s="58"/>
      <c r="H11" s="66">
        <v>1152</v>
      </c>
      <c r="I11" s="58"/>
      <c r="J11" s="66">
        <v>1044</v>
      </c>
      <c r="K11" s="60"/>
      <c r="L11" s="66">
        <v>427</v>
      </c>
      <c r="M11" s="60"/>
      <c r="N11" s="66">
        <v>1360</v>
      </c>
      <c r="O11" s="54"/>
    </row>
    <row r="12" spans="1:15" s="43" customFormat="1" ht="6.95" customHeight="1">
      <c r="A12" s="67"/>
      <c r="B12" s="62"/>
      <c r="C12" s="67"/>
      <c r="D12" s="57"/>
      <c r="E12" s="67"/>
      <c r="F12" s="57"/>
      <c r="G12" s="58"/>
      <c r="H12" s="59"/>
      <c r="I12" s="58"/>
      <c r="J12" s="59"/>
      <c r="K12" s="60"/>
      <c r="L12" s="59"/>
      <c r="M12" s="60"/>
      <c r="N12" s="59"/>
      <c r="O12" s="54"/>
    </row>
    <row r="13" spans="1:15" s="43" customFormat="1" ht="24">
      <c r="A13" s="68" t="s">
        <v>91</v>
      </c>
      <c r="B13" s="62">
        <v>15775</v>
      </c>
      <c r="C13" s="68"/>
      <c r="D13" s="57">
        <v>15283</v>
      </c>
      <c r="E13" s="68"/>
      <c r="F13" s="57">
        <v>15884</v>
      </c>
      <c r="G13" s="58"/>
      <c r="H13" s="59">
        <v>15195</v>
      </c>
      <c r="I13" s="58"/>
      <c r="J13" s="59">
        <v>15078</v>
      </c>
      <c r="K13" s="60"/>
      <c r="L13" s="59">
        <v>15956</v>
      </c>
      <c r="M13" s="60"/>
      <c r="N13" s="59">
        <v>18416</v>
      </c>
      <c r="O13" s="54"/>
    </row>
    <row r="14" spans="1:15" s="43" customFormat="1" ht="6.95" customHeight="1">
      <c r="A14" s="69"/>
      <c r="B14" s="62"/>
      <c r="C14" s="69"/>
      <c r="D14" s="57"/>
      <c r="E14" s="69"/>
      <c r="F14" s="57"/>
      <c r="G14" s="58"/>
      <c r="H14" s="59"/>
      <c r="I14" s="58"/>
      <c r="J14" s="59"/>
      <c r="K14" s="60"/>
      <c r="L14" s="59"/>
      <c r="M14" s="60"/>
      <c r="N14" s="59"/>
      <c r="O14" s="54"/>
    </row>
    <row r="15" spans="1:15" s="43" customFormat="1" ht="12">
      <c r="A15" s="61" t="s">
        <v>92</v>
      </c>
      <c r="B15" s="63">
        <v>-760</v>
      </c>
      <c r="C15" s="61"/>
      <c r="D15" s="64">
        <v>-1043</v>
      </c>
      <c r="E15" s="61"/>
      <c r="F15" s="65">
        <v>-798</v>
      </c>
      <c r="G15" s="70"/>
      <c r="H15" s="71">
        <v>-1140</v>
      </c>
      <c r="I15" s="70"/>
      <c r="J15" s="71">
        <v>-1593</v>
      </c>
      <c r="K15" s="72"/>
      <c r="L15" s="71">
        <v>-1945</v>
      </c>
      <c r="M15" s="72"/>
      <c r="N15" s="71">
        <v>-1171</v>
      </c>
      <c r="O15" s="54"/>
    </row>
    <row r="16" spans="1:15" s="43" customFormat="1" ht="6.95" customHeight="1">
      <c r="A16" s="73"/>
      <c r="B16" s="62"/>
      <c r="C16" s="73"/>
      <c r="D16" s="57"/>
      <c r="E16" s="73"/>
      <c r="F16" s="57"/>
      <c r="G16" s="58"/>
      <c r="H16" s="59"/>
      <c r="I16" s="58"/>
      <c r="J16" s="59"/>
      <c r="K16" s="60"/>
      <c r="L16" s="59"/>
      <c r="M16" s="60"/>
      <c r="N16" s="59"/>
    </row>
    <row r="17" spans="1:15" s="43" customFormat="1" ht="12">
      <c r="A17" s="73" t="s">
        <v>93</v>
      </c>
      <c r="B17" s="62">
        <v>15015</v>
      </c>
      <c r="C17" s="73"/>
      <c r="D17" s="57">
        <v>14240</v>
      </c>
      <c r="E17" s="73"/>
      <c r="F17" s="57">
        <v>15086</v>
      </c>
      <c r="G17" s="58"/>
      <c r="H17" s="59">
        <v>14055</v>
      </c>
      <c r="I17" s="58"/>
      <c r="J17" s="59">
        <v>13485</v>
      </c>
      <c r="K17" s="60"/>
      <c r="L17" s="59">
        <v>14011</v>
      </c>
      <c r="M17" s="60"/>
      <c r="N17" s="59">
        <v>17245</v>
      </c>
    </row>
    <row r="18" spans="1:15" s="43" customFormat="1" ht="6.95" customHeight="1">
      <c r="A18" s="61"/>
      <c r="B18" s="62"/>
      <c r="C18" s="61"/>
      <c r="D18" s="57"/>
      <c r="E18" s="61"/>
      <c r="F18" s="57"/>
      <c r="G18" s="58"/>
      <c r="H18" s="59"/>
      <c r="I18" s="58"/>
      <c r="J18" s="59"/>
      <c r="K18" s="60"/>
      <c r="L18" s="59"/>
      <c r="M18" s="60"/>
      <c r="N18" s="59"/>
    </row>
    <row r="19" spans="1:15" s="43" customFormat="1" ht="12">
      <c r="A19" s="61" t="s">
        <v>3</v>
      </c>
      <c r="B19" s="63">
        <v>-11091</v>
      </c>
      <c r="C19" s="61"/>
      <c r="D19" s="64">
        <v>-9414</v>
      </c>
      <c r="E19" s="61"/>
      <c r="F19" s="65">
        <v>-8852</v>
      </c>
      <c r="G19" s="70"/>
      <c r="H19" s="71">
        <v>-10573</v>
      </c>
      <c r="I19" s="70"/>
      <c r="J19" s="71">
        <v>-9584</v>
      </c>
      <c r="K19" s="72"/>
      <c r="L19" s="71">
        <v>-9052</v>
      </c>
      <c r="M19" s="72"/>
      <c r="N19" s="71">
        <v>-9347</v>
      </c>
    </row>
    <row r="20" spans="1:15" s="43" customFormat="1" ht="6.95" customHeight="1">
      <c r="A20" s="73"/>
      <c r="B20" s="62"/>
      <c r="C20" s="73"/>
      <c r="D20" s="57"/>
      <c r="E20" s="73"/>
      <c r="F20" s="57"/>
      <c r="G20" s="58"/>
      <c r="H20" s="59"/>
      <c r="I20" s="58"/>
      <c r="J20" s="59"/>
      <c r="K20" s="60"/>
      <c r="L20" s="59"/>
      <c r="M20" s="60"/>
      <c r="N20" s="59"/>
    </row>
    <row r="21" spans="1:15" s="43" customFormat="1" ht="12">
      <c r="A21" s="73" t="s">
        <v>38</v>
      </c>
      <c r="B21" s="62">
        <v>3924</v>
      </c>
      <c r="C21" s="73"/>
      <c r="D21" s="57">
        <v>4826</v>
      </c>
      <c r="E21" s="73"/>
      <c r="F21" s="57">
        <v>6234</v>
      </c>
      <c r="G21" s="58"/>
      <c r="H21" s="59">
        <v>3482</v>
      </c>
      <c r="I21" s="58"/>
      <c r="J21" s="59">
        <v>3901</v>
      </c>
      <c r="K21" s="60"/>
      <c r="L21" s="59">
        <v>4959</v>
      </c>
      <c r="M21" s="60"/>
      <c r="N21" s="59">
        <v>7898</v>
      </c>
    </row>
    <row r="22" spans="1:15" s="43" customFormat="1" ht="6.95" customHeight="1">
      <c r="A22" s="74"/>
      <c r="B22" s="62"/>
      <c r="C22" s="74"/>
      <c r="D22" s="57"/>
      <c r="E22" s="74"/>
      <c r="F22" s="57"/>
      <c r="G22" s="60"/>
      <c r="H22" s="59"/>
      <c r="I22" s="60"/>
      <c r="J22" s="59"/>
      <c r="K22" s="60"/>
      <c r="L22" s="59"/>
      <c r="M22" s="60"/>
      <c r="N22" s="59"/>
    </row>
    <row r="23" spans="1:15" s="43" customFormat="1" ht="12" customHeight="1">
      <c r="A23" s="61" t="s">
        <v>94</v>
      </c>
      <c r="B23" s="63">
        <v>685</v>
      </c>
      <c r="C23" s="61"/>
      <c r="D23" s="64">
        <v>729</v>
      </c>
      <c r="E23" s="61"/>
      <c r="F23" s="65">
        <v>551</v>
      </c>
      <c r="G23" s="60"/>
      <c r="H23" s="66">
        <v>482</v>
      </c>
      <c r="I23" s="60"/>
      <c r="J23" s="66">
        <v>629</v>
      </c>
      <c r="K23" s="60"/>
      <c r="L23" s="66">
        <v>678</v>
      </c>
      <c r="M23" s="60"/>
      <c r="N23" s="66">
        <v>536</v>
      </c>
    </row>
    <row r="24" spans="1:15" s="43" customFormat="1" ht="6.95" customHeight="1">
      <c r="A24" s="73"/>
      <c r="B24" s="62"/>
      <c r="C24" s="73"/>
      <c r="D24" s="57"/>
      <c r="E24" s="73"/>
      <c r="F24" s="57"/>
      <c r="G24" s="58"/>
      <c r="H24" s="59"/>
      <c r="I24" s="58"/>
      <c r="J24" s="59"/>
      <c r="K24" s="60"/>
      <c r="L24" s="59"/>
      <c r="M24" s="60"/>
      <c r="N24" s="59"/>
    </row>
    <row r="25" spans="1:15" s="43" customFormat="1" thickBot="1">
      <c r="A25" s="73" t="s">
        <v>95</v>
      </c>
      <c r="B25" s="75">
        <v>4609</v>
      </c>
      <c r="C25" s="73"/>
      <c r="D25" s="76">
        <v>5555</v>
      </c>
      <c r="E25" s="73"/>
      <c r="F25" s="76">
        <v>6785</v>
      </c>
      <c r="G25" s="58"/>
      <c r="H25" s="77">
        <v>3964</v>
      </c>
      <c r="I25" s="58"/>
      <c r="J25" s="77">
        <v>4530</v>
      </c>
      <c r="K25" s="60"/>
      <c r="L25" s="77">
        <v>5637</v>
      </c>
      <c r="M25" s="60"/>
      <c r="N25" s="77">
        <v>8434</v>
      </c>
    </row>
    <row r="26" spans="1:15" s="43" customFormat="1" ht="6.95" customHeight="1">
      <c r="A26" s="42"/>
      <c r="B26" s="55"/>
      <c r="C26" s="42"/>
      <c r="D26" s="56"/>
      <c r="E26" s="42"/>
      <c r="F26" s="57"/>
      <c r="G26" s="58"/>
      <c r="H26" s="59"/>
      <c r="I26" s="58"/>
      <c r="J26" s="59"/>
      <c r="K26" s="60"/>
      <c r="L26" s="59"/>
      <c r="M26" s="60"/>
      <c r="N26" s="59"/>
    </row>
    <row r="27" spans="1:15" s="43" customFormat="1" ht="12" customHeight="1">
      <c r="A27" s="165" t="s">
        <v>202</v>
      </c>
      <c r="B27" s="79"/>
      <c r="C27" s="78"/>
      <c r="D27" s="80"/>
      <c r="E27" s="78"/>
      <c r="F27" s="57"/>
      <c r="G27" s="60"/>
      <c r="H27" s="59"/>
      <c r="I27" s="60"/>
      <c r="J27" s="59"/>
      <c r="K27" s="60"/>
      <c r="L27" s="59"/>
      <c r="M27" s="60"/>
      <c r="N27" s="59"/>
    </row>
    <row r="28" spans="1:15" s="43" customFormat="1" ht="7.5" customHeight="1">
      <c r="A28" s="81"/>
      <c r="B28" s="82"/>
      <c r="C28" s="81"/>
      <c r="D28" s="83"/>
      <c r="E28" s="81"/>
      <c r="F28" s="57"/>
      <c r="G28" s="57"/>
      <c r="H28" s="57"/>
      <c r="I28" s="57"/>
      <c r="J28" s="57"/>
      <c r="K28" s="57"/>
      <c r="L28" s="57"/>
      <c r="M28" s="57"/>
      <c r="N28" s="57"/>
    </row>
    <row r="29" spans="1:15" s="43" customFormat="1" ht="12" customHeight="1">
      <c r="A29" s="61" t="s">
        <v>65</v>
      </c>
      <c r="B29" s="62">
        <v>-200.10972236851856</v>
      </c>
      <c r="C29" s="61"/>
      <c r="D29" s="57">
        <v>363.21540946780061</v>
      </c>
      <c r="E29" s="61"/>
      <c r="F29" s="57">
        <v>-148</v>
      </c>
      <c r="G29" s="85"/>
      <c r="H29" s="57">
        <v>652</v>
      </c>
      <c r="I29" s="88"/>
      <c r="J29" s="57">
        <v>575</v>
      </c>
      <c r="K29" s="88"/>
      <c r="L29" s="57">
        <v>-224</v>
      </c>
      <c r="M29" s="88"/>
      <c r="N29" s="89">
        <v>243</v>
      </c>
      <c r="O29" s="54"/>
    </row>
    <row r="30" spans="1:15" s="43" customFormat="1" ht="12" customHeight="1">
      <c r="A30" s="61" t="s">
        <v>84</v>
      </c>
      <c r="B30" s="62">
        <v>0</v>
      </c>
      <c r="C30" s="61"/>
      <c r="D30" s="57">
        <v>34</v>
      </c>
      <c r="E30" s="61"/>
      <c r="F30" s="57">
        <v>-21</v>
      </c>
      <c r="G30" s="90"/>
      <c r="H30" s="57">
        <v>-1084.02</v>
      </c>
      <c r="I30" s="87"/>
      <c r="J30" s="57">
        <v>-74</v>
      </c>
      <c r="K30" s="57"/>
      <c r="L30" s="57">
        <v>-35</v>
      </c>
      <c r="M30" s="87"/>
      <c r="N30" s="57">
        <v>-1113</v>
      </c>
      <c r="O30" s="54"/>
    </row>
    <row r="31" spans="1:15" s="446" customFormat="1" ht="12" customHeight="1">
      <c r="A31" s="444" t="s">
        <v>66</v>
      </c>
      <c r="B31" s="295">
        <v>0</v>
      </c>
      <c r="C31" s="444"/>
      <c r="D31" s="88">
        <v>-5</v>
      </c>
      <c r="E31" s="444"/>
      <c r="F31" s="88">
        <v>-3</v>
      </c>
      <c r="G31" s="90"/>
      <c r="H31" s="88">
        <v>101</v>
      </c>
      <c r="I31" s="87"/>
      <c r="J31" s="445">
        <v>-9</v>
      </c>
      <c r="K31" s="88"/>
      <c r="L31" s="88">
        <v>2</v>
      </c>
      <c r="M31" s="87"/>
      <c r="N31" s="88">
        <v>84</v>
      </c>
      <c r="O31" s="99"/>
    </row>
    <row r="32" spans="1:15" s="43" customFormat="1" ht="6.95" customHeight="1">
      <c r="A32" s="61"/>
      <c r="B32" s="62"/>
      <c r="C32" s="61"/>
      <c r="D32" s="57"/>
      <c r="E32" s="61"/>
      <c r="F32" s="84"/>
      <c r="G32" s="87"/>
      <c r="H32" s="84"/>
      <c r="I32" s="87"/>
      <c r="J32" s="84"/>
      <c r="K32" s="87"/>
      <c r="L32" s="84"/>
      <c r="M32" s="87"/>
      <c r="N32" s="84"/>
      <c r="O32" s="54"/>
    </row>
    <row r="33" spans="1:16" s="43" customFormat="1" ht="6.95" customHeight="1">
      <c r="A33" s="61"/>
      <c r="B33" s="82"/>
      <c r="C33" s="61"/>
      <c r="D33" s="83"/>
      <c r="E33" s="61"/>
      <c r="F33" s="57"/>
      <c r="G33" s="87"/>
      <c r="H33" s="91"/>
      <c r="I33" s="87"/>
      <c r="J33" s="91"/>
      <c r="K33" s="87"/>
      <c r="L33" s="91"/>
      <c r="M33" s="87"/>
      <c r="N33" s="91"/>
    </row>
    <row r="34" spans="1:16" s="43" customFormat="1" ht="12">
      <c r="A34" s="166" t="s">
        <v>69</v>
      </c>
      <c r="B34" s="93"/>
      <c r="C34" s="92"/>
      <c r="D34" s="92"/>
      <c r="E34" s="92"/>
      <c r="F34" s="57"/>
      <c r="G34" s="57"/>
      <c r="H34" s="57"/>
      <c r="I34" s="57"/>
      <c r="J34" s="57"/>
      <c r="K34" s="57"/>
      <c r="L34" s="57"/>
      <c r="M34" s="57"/>
      <c r="N34" s="57"/>
    </row>
    <row r="35" spans="1:16" s="43" customFormat="1" ht="7.5" customHeight="1">
      <c r="A35" s="81"/>
      <c r="B35" s="82"/>
      <c r="C35" s="81"/>
      <c r="D35" s="83"/>
      <c r="E35" s="81"/>
      <c r="F35" s="57"/>
      <c r="G35" s="57"/>
      <c r="H35" s="57"/>
      <c r="I35" s="57"/>
      <c r="J35" s="57"/>
      <c r="K35" s="57"/>
      <c r="L35" s="57"/>
      <c r="M35" s="57"/>
      <c r="N35" s="57"/>
    </row>
    <row r="36" spans="1:16" s="43" customFormat="1" ht="12" customHeight="1">
      <c r="A36" s="81" t="s">
        <v>10</v>
      </c>
      <c r="B36" s="82"/>
      <c r="C36" s="81"/>
      <c r="D36" s="83"/>
      <c r="E36" s="81"/>
      <c r="F36" s="57"/>
      <c r="G36" s="57"/>
      <c r="H36" s="57"/>
      <c r="I36" s="57"/>
      <c r="J36" s="57"/>
      <c r="K36" s="57"/>
      <c r="L36" s="57"/>
      <c r="M36" s="57"/>
      <c r="N36" s="57"/>
      <c r="O36" s="54"/>
      <c r="P36" s="54"/>
    </row>
    <row r="37" spans="1:16" s="54" customFormat="1" ht="12">
      <c r="A37" s="94" t="s">
        <v>122</v>
      </c>
      <c r="B37" s="62">
        <v>-123</v>
      </c>
      <c r="C37" s="94"/>
      <c r="D37" s="57">
        <v>-185</v>
      </c>
      <c r="E37" s="94"/>
      <c r="F37" s="57">
        <v>30</v>
      </c>
      <c r="G37" s="95"/>
      <c r="H37" s="57">
        <v>-195</v>
      </c>
      <c r="I37" s="57"/>
      <c r="J37" s="57">
        <v>-151</v>
      </c>
      <c r="K37" s="57"/>
      <c r="L37" s="57">
        <v>-21</v>
      </c>
      <c r="M37" s="57"/>
      <c r="N37" s="57">
        <v>472</v>
      </c>
    </row>
    <row r="38" spans="1:16" s="54" customFormat="1" ht="12" customHeight="1">
      <c r="A38" s="94" t="s">
        <v>123</v>
      </c>
      <c r="B38" s="62">
        <v>-19</v>
      </c>
      <c r="C38" s="94"/>
      <c r="D38" s="57">
        <v>-180</v>
      </c>
      <c r="E38" s="94"/>
      <c r="F38" s="57">
        <v>-142</v>
      </c>
      <c r="G38" s="95"/>
      <c r="H38" s="57">
        <v>50</v>
      </c>
      <c r="I38" s="57"/>
      <c r="J38" s="57">
        <v>168</v>
      </c>
      <c r="K38" s="57"/>
      <c r="L38" s="57">
        <v>209</v>
      </c>
      <c r="M38" s="57"/>
      <c r="N38" s="57">
        <v>84</v>
      </c>
    </row>
    <row r="39" spans="1:16" s="54" customFormat="1" ht="12" customHeight="1">
      <c r="A39" s="96" t="s">
        <v>128</v>
      </c>
      <c r="B39" s="62">
        <v>0</v>
      </c>
      <c r="C39" s="96"/>
      <c r="D39" s="57">
        <v>0</v>
      </c>
      <c r="E39" s="96"/>
      <c r="F39" s="57">
        <v>0</v>
      </c>
      <c r="G39" s="95"/>
      <c r="H39" s="57">
        <v>0</v>
      </c>
      <c r="I39" s="57"/>
      <c r="J39" s="57">
        <v>0</v>
      </c>
      <c r="K39" s="57"/>
      <c r="L39" s="57">
        <v>0</v>
      </c>
      <c r="M39" s="57"/>
      <c r="N39" s="57">
        <v>442</v>
      </c>
    </row>
    <row r="40" spans="1:16" s="54" customFormat="1" ht="12">
      <c r="A40" s="96" t="s">
        <v>135</v>
      </c>
      <c r="B40" s="62">
        <v>0</v>
      </c>
      <c r="C40" s="96"/>
      <c r="D40" s="57">
        <v>428</v>
      </c>
      <c r="E40" s="96"/>
      <c r="F40" s="57">
        <v>0</v>
      </c>
      <c r="G40" s="95"/>
      <c r="H40" s="57">
        <v>0</v>
      </c>
      <c r="I40" s="57"/>
      <c r="J40" s="57">
        <v>0</v>
      </c>
      <c r="K40" s="57"/>
      <c r="L40" s="57">
        <v>0</v>
      </c>
      <c r="M40" s="57"/>
      <c r="N40" s="57">
        <v>0</v>
      </c>
    </row>
    <row r="41" spans="1:16" s="54" customFormat="1" ht="24">
      <c r="A41" s="96" t="s">
        <v>126</v>
      </c>
      <c r="B41" s="62">
        <v>91</v>
      </c>
      <c r="C41" s="94"/>
      <c r="D41" s="57">
        <v>15</v>
      </c>
      <c r="E41" s="94"/>
      <c r="F41" s="57">
        <v>-30</v>
      </c>
      <c r="G41" s="95"/>
      <c r="H41" s="57">
        <v>-125</v>
      </c>
      <c r="I41" s="57"/>
      <c r="J41" s="57">
        <v>3</v>
      </c>
      <c r="K41" s="57"/>
      <c r="L41" s="57">
        <v>-1</v>
      </c>
      <c r="M41" s="57"/>
      <c r="N41" s="57">
        <v>0</v>
      </c>
    </row>
    <row r="42" spans="1:16" s="54" customFormat="1" ht="12.75" customHeight="1">
      <c r="A42" s="96" t="s">
        <v>203</v>
      </c>
      <c r="B42" s="62">
        <v>-271</v>
      </c>
      <c r="C42" s="96"/>
      <c r="D42" s="57">
        <v>0</v>
      </c>
      <c r="E42" s="96"/>
      <c r="F42" s="57">
        <v>0</v>
      </c>
      <c r="G42" s="95"/>
      <c r="H42" s="57">
        <v>0</v>
      </c>
      <c r="I42" s="57"/>
      <c r="J42" s="57">
        <v>0</v>
      </c>
      <c r="K42" s="57"/>
      <c r="L42" s="57">
        <v>0</v>
      </c>
      <c r="M42" s="57"/>
      <c r="N42" s="57">
        <v>0</v>
      </c>
    </row>
    <row r="43" spans="1:16" s="54" customFormat="1" ht="12.75" customHeight="1">
      <c r="A43" s="94" t="s">
        <v>125</v>
      </c>
      <c r="B43" s="62">
        <v>0</v>
      </c>
      <c r="C43" s="94"/>
      <c r="D43" s="57">
        <v>0</v>
      </c>
      <c r="E43" s="94"/>
      <c r="F43" s="57">
        <v>0</v>
      </c>
      <c r="G43" s="97"/>
      <c r="H43" s="84">
        <v>0</v>
      </c>
      <c r="I43" s="84"/>
      <c r="J43" s="84">
        <v>0</v>
      </c>
      <c r="K43" s="84"/>
      <c r="L43" s="84">
        <v>0</v>
      </c>
      <c r="M43" s="84"/>
      <c r="N43" s="84">
        <v>-199</v>
      </c>
    </row>
    <row r="44" spans="1:16" s="54" customFormat="1" ht="12" customHeight="1">
      <c r="A44" s="94" t="s">
        <v>124</v>
      </c>
      <c r="B44" s="62">
        <v>0</v>
      </c>
      <c r="C44" s="94"/>
      <c r="D44" s="57">
        <v>0</v>
      </c>
      <c r="E44" s="94"/>
      <c r="F44" s="57">
        <v>0</v>
      </c>
      <c r="G44" s="97"/>
      <c r="H44" s="84">
        <v>-8</v>
      </c>
      <c r="I44" s="84"/>
      <c r="J44" s="84">
        <v>0</v>
      </c>
      <c r="K44" s="84"/>
      <c r="L44" s="84">
        <v>0</v>
      </c>
      <c r="M44" s="84"/>
      <c r="N44" s="84">
        <v>-138</v>
      </c>
    </row>
    <row r="45" spans="1:16" s="54" customFormat="1" ht="12.75" customHeight="1">
      <c r="A45" s="94" t="s">
        <v>173</v>
      </c>
      <c r="B45" s="62">
        <v>0</v>
      </c>
      <c r="C45" s="94"/>
      <c r="D45" s="57">
        <v>0</v>
      </c>
      <c r="E45" s="94"/>
      <c r="F45" s="57">
        <v>0</v>
      </c>
      <c r="G45" s="95"/>
      <c r="H45" s="57">
        <v>0</v>
      </c>
      <c r="I45" s="57"/>
      <c r="J45" s="57">
        <v>0</v>
      </c>
      <c r="K45" s="57"/>
      <c r="L45" s="57">
        <v>-271</v>
      </c>
      <c r="M45" s="57"/>
      <c r="N45" s="57">
        <v>0</v>
      </c>
    </row>
    <row r="46" spans="1:16" s="54" customFormat="1" ht="12" customHeight="1">
      <c r="A46" s="94" t="s">
        <v>129</v>
      </c>
      <c r="B46" s="62">
        <v>0</v>
      </c>
      <c r="C46" s="94"/>
      <c r="D46" s="57">
        <v>0</v>
      </c>
      <c r="E46" s="94"/>
      <c r="F46" s="57">
        <v>0</v>
      </c>
      <c r="G46" s="90"/>
      <c r="H46" s="87">
        <v>0</v>
      </c>
      <c r="I46" s="87"/>
      <c r="J46" s="87">
        <v>0</v>
      </c>
      <c r="K46" s="87"/>
      <c r="L46" s="87">
        <v>0</v>
      </c>
      <c r="M46" s="87"/>
      <c r="N46" s="87">
        <v>553</v>
      </c>
    </row>
    <row r="47" spans="1:16" s="54" customFormat="1" ht="23.25" customHeight="1">
      <c r="A47" s="96" t="s">
        <v>206</v>
      </c>
      <c r="B47" s="62">
        <v>-213</v>
      </c>
      <c r="C47" s="96"/>
      <c r="D47" s="57">
        <v>-367</v>
      </c>
      <c r="E47" s="96"/>
      <c r="F47" s="57">
        <v>0</v>
      </c>
      <c r="G47" s="95"/>
      <c r="H47" s="57">
        <v>0</v>
      </c>
      <c r="I47" s="57"/>
      <c r="J47" s="57">
        <v>0</v>
      </c>
      <c r="K47" s="57"/>
      <c r="L47" s="57">
        <v>0</v>
      </c>
      <c r="M47" s="57"/>
      <c r="N47" s="57">
        <v>0</v>
      </c>
    </row>
    <row r="48" spans="1:16" s="54" customFormat="1" ht="12.75" customHeight="1">
      <c r="A48" s="94" t="s">
        <v>136</v>
      </c>
      <c r="B48" s="62">
        <v>0</v>
      </c>
      <c r="C48" s="94"/>
      <c r="D48" s="57">
        <v>0</v>
      </c>
      <c r="E48" s="94"/>
      <c r="F48" s="57">
        <v>0</v>
      </c>
      <c r="G48" s="95"/>
      <c r="H48" s="57">
        <v>0</v>
      </c>
      <c r="I48" s="57"/>
      <c r="J48" s="57">
        <v>0</v>
      </c>
      <c r="K48" s="57"/>
      <c r="L48" s="57">
        <v>0</v>
      </c>
      <c r="M48" s="57"/>
      <c r="N48" s="57">
        <v>-279</v>
      </c>
    </row>
    <row r="49" spans="1:16" s="43" customFormat="1" ht="12" customHeight="1">
      <c r="B49" s="63"/>
      <c r="D49" s="64"/>
      <c r="F49" s="98"/>
      <c r="G49" s="99"/>
      <c r="H49" s="100"/>
      <c r="I49" s="99"/>
      <c r="J49" s="100"/>
      <c r="K49" s="99"/>
      <c r="L49" s="100"/>
      <c r="M49" s="99"/>
      <c r="N49" s="100"/>
      <c r="O49" s="54"/>
      <c r="P49" s="54"/>
    </row>
    <row r="50" spans="1:16" s="43" customFormat="1" ht="6.95" customHeight="1">
      <c r="A50" s="101"/>
      <c r="B50" s="62"/>
      <c r="C50" s="101"/>
      <c r="D50" s="57"/>
      <c r="E50" s="101"/>
      <c r="F50" s="87"/>
      <c r="G50" s="88"/>
      <c r="H50" s="88"/>
      <c r="I50" s="88"/>
      <c r="J50" s="87"/>
      <c r="K50" s="88"/>
      <c r="L50" s="87"/>
      <c r="M50" s="88"/>
      <c r="N50" s="87"/>
      <c r="O50" s="54"/>
      <c r="P50" s="54"/>
    </row>
    <row r="51" spans="1:16" s="43" customFormat="1" thickBot="1">
      <c r="A51" s="83"/>
      <c r="B51" s="75">
        <v>-535</v>
      </c>
      <c r="C51" s="83"/>
      <c r="D51" s="76">
        <v>-289</v>
      </c>
      <c r="E51" s="83"/>
      <c r="F51" s="76">
        <v>-142</v>
      </c>
      <c r="G51" s="88"/>
      <c r="H51" s="76">
        <v>-278</v>
      </c>
      <c r="I51" s="88"/>
      <c r="J51" s="76">
        <v>20</v>
      </c>
      <c r="K51" s="88"/>
      <c r="L51" s="76">
        <v>-84</v>
      </c>
      <c r="M51" s="88"/>
      <c r="N51" s="76">
        <v>935</v>
      </c>
      <c r="O51" s="54"/>
      <c r="P51" s="54"/>
    </row>
    <row r="52" spans="1:16" s="43" customFormat="1" ht="6.95" customHeight="1">
      <c r="A52" s="83"/>
      <c r="B52" s="62"/>
      <c r="C52" s="83"/>
      <c r="D52" s="57"/>
      <c r="E52" s="83"/>
      <c r="F52" s="102"/>
      <c r="G52" s="88"/>
      <c r="H52" s="88"/>
      <c r="I52" s="88"/>
      <c r="J52" s="88"/>
      <c r="K52" s="88"/>
      <c r="L52" s="57"/>
      <c r="M52" s="88"/>
      <c r="N52" s="57"/>
      <c r="O52" s="54"/>
      <c r="P52" s="54"/>
    </row>
    <row r="53" spans="1:16" s="43" customFormat="1" ht="12" customHeight="1">
      <c r="A53" s="81" t="s">
        <v>11</v>
      </c>
      <c r="B53" s="62"/>
      <c r="C53" s="81"/>
      <c r="D53" s="57"/>
      <c r="E53" s="81"/>
      <c r="F53" s="57"/>
      <c r="G53" s="88"/>
      <c r="H53" s="88"/>
      <c r="I53" s="88"/>
      <c r="J53" s="88"/>
      <c r="K53" s="88"/>
      <c r="L53" s="57"/>
      <c r="M53" s="88"/>
      <c r="N53" s="57"/>
      <c r="O53" s="54"/>
      <c r="P53" s="54"/>
    </row>
    <row r="54" spans="1:16" s="43" customFormat="1" ht="23.25" customHeight="1">
      <c r="A54" s="96" t="s">
        <v>132</v>
      </c>
      <c r="B54" s="295">
        <v>0</v>
      </c>
      <c r="C54" s="94"/>
      <c r="D54" s="88">
        <v>0</v>
      </c>
      <c r="E54" s="94"/>
      <c r="F54" s="87">
        <v>0</v>
      </c>
      <c r="G54" s="90"/>
      <c r="H54" s="87">
        <v>0</v>
      </c>
      <c r="I54" s="87"/>
      <c r="J54" s="87">
        <v>0</v>
      </c>
      <c r="K54" s="87"/>
      <c r="L54" s="87">
        <v>430</v>
      </c>
      <c r="M54" s="87"/>
      <c r="N54" s="87">
        <v>0</v>
      </c>
      <c r="O54" s="54"/>
      <c r="P54" s="54"/>
    </row>
    <row r="55" spans="1:16" s="43" customFormat="1" ht="24.75" customHeight="1">
      <c r="A55" s="96" t="s">
        <v>205</v>
      </c>
      <c r="B55" s="62">
        <v>-550</v>
      </c>
      <c r="C55" s="94"/>
      <c r="D55" s="57">
        <v>0</v>
      </c>
      <c r="E55" s="94"/>
      <c r="F55" s="57">
        <v>0</v>
      </c>
      <c r="G55" s="85"/>
      <c r="H55" s="57">
        <v>0</v>
      </c>
      <c r="I55" s="88"/>
      <c r="J55" s="57">
        <v>0</v>
      </c>
      <c r="K55" s="88"/>
      <c r="L55" s="57">
        <v>0</v>
      </c>
      <c r="M55" s="88"/>
      <c r="N55" s="57">
        <v>0</v>
      </c>
      <c r="O55" s="54"/>
      <c r="P55" s="54"/>
    </row>
    <row r="56" spans="1:16" s="43" customFormat="1" ht="12" customHeight="1">
      <c r="A56" s="94" t="s">
        <v>133</v>
      </c>
      <c r="B56" s="62">
        <v>0</v>
      </c>
      <c r="C56" s="94"/>
      <c r="D56" s="57">
        <v>0</v>
      </c>
      <c r="E56" s="94"/>
      <c r="F56" s="87">
        <v>0</v>
      </c>
      <c r="G56" s="90"/>
      <c r="H56" s="87">
        <v>0</v>
      </c>
      <c r="I56" s="87"/>
      <c r="J56" s="87">
        <v>0</v>
      </c>
      <c r="K56" s="87"/>
      <c r="L56" s="87">
        <v>-298</v>
      </c>
      <c r="M56" s="87"/>
      <c r="N56" s="87">
        <v>0</v>
      </c>
      <c r="O56" s="54"/>
      <c r="P56" s="54"/>
    </row>
    <row r="57" spans="1:16" s="43" customFormat="1" ht="12" customHeight="1">
      <c r="A57" s="94" t="s">
        <v>204</v>
      </c>
      <c r="B57" s="62">
        <v>-378</v>
      </c>
      <c r="C57" s="94"/>
      <c r="D57" s="57">
        <v>0</v>
      </c>
      <c r="E57" s="94"/>
      <c r="F57" s="57">
        <v>0</v>
      </c>
      <c r="G57" s="85"/>
      <c r="H57" s="57">
        <v>0</v>
      </c>
      <c r="I57" s="88"/>
      <c r="J57" s="57">
        <v>0</v>
      </c>
      <c r="K57" s="88"/>
      <c r="L57" s="57">
        <v>0</v>
      </c>
      <c r="M57" s="88"/>
      <c r="N57" s="57">
        <v>0</v>
      </c>
      <c r="O57" s="54"/>
      <c r="P57" s="54"/>
    </row>
    <row r="58" spans="1:16" s="43" customFormat="1" ht="12.75" customHeight="1">
      <c r="A58" s="94" t="s">
        <v>134</v>
      </c>
      <c r="B58" s="62">
        <v>0</v>
      </c>
      <c r="C58" s="94"/>
      <c r="D58" s="57">
        <v>0</v>
      </c>
      <c r="E58" s="94"/>
      <c r="F58" s="87">
        <v>0</v>
      </c>
      <c r="G58" s="90"/>
      <c r="H58" s="87">
        <v>-35</v>
      </c>
      <c r="I58" s="87"/>
      <c r="J58" s="87">
        <v>-198</v>
      </c>
      <c r="K58" s="87"/>
      <c r="L58" s="87">
        <v>0</v>
      </c>
      <c r="M58" s="87"/>
      <c r="N58" s="87">
        <v>-119</v>
      </c>
      <c r="O58" s="54"/>
      <c r="P58" s="54"/>
    </row>
    <row r="59" spans="1:16" s="43" customFormat="1" ht="12" customHeight="1">
      <c r="A59" s="94" t="s">
        <v>131</v>
      </c>
      <c r="B59" s="62">
        <v>-68</v>
      </c>
      <c r="C59" s="94"/>
      <c r="D59" s="57">
        <v>-42</v>
      </c>
      <c r="E59" s="94"/>
      <c r="F59" s="57">
        <v>-40</v>
      </c>
      <c r="G59" s="85"/>
      <c r="H59" s="57">
        <v>-87</v>
      </c>
      <c r="I59" s="88"/>
      <c r="J59" s="57">
        <v>-158</v>
      </c>
      <c r="K59" s="88"/>
      <c r="L59" s="57">
        <v>-163</v>
      </c>
      <c r="M59" s="88"/>
      <c r="N59" s="57">
        <v>-75</v>
      </c>
      <c r="O59" s="54"/>
      <c r="P59" s="54"/>
    </row>
    <row r="60" spans="1:16" s="43" customFormat="1" ht="12" customHeight="1">
      <c r="A60" s="94" t="s">
        <v>67</v>
      </c>
      <c r="B60" s="62">
        <v>0</v>
      </c>
      <c r="C60" s="94"/>
      <c r="D60" s="57">
        <v>45</v>
      </c>
      <c r="E60" s="94"/>
      <c r="F60" s="57">
        <v>0</v>
      </c>
      <c r="G60" s="85"/>
      <c r="H60" s="57">
        <v>-907</v>
      </c>
      <c r="I60" s="88"/>
      <c r="J60" s="57">
        <v>0</v>
      </c>
      <c r="K60" s="88"/>
      <c r="L60" s="57">
        <v>-9</v>
      </c>
      <c r="M60" s="88"/>
      <c r="N60" s="57">
        <v>0</v>
      </c>
      <c r="O60" s="54"/>
      <c r="P60" s="54"/>
    </row>
    <row r="61" spans="1:16" s="43" customFormat="1" ht="12" customHeight="1">
      <c r="A61" s="94" t="s">
        <v>130</v>
      </c>
      <c r="B61" s="62">
        <v>-701</v>
      </c>
      <c r="C61" s="94"/>
      <c r="D61" s="57">
        <v>-151</v>
      </c>
      <c r="E61" s="94"/>
      <c r="F61" s="57">
        <v>-83</v>
      </c>
      <c r="G61" s="85"/>
      <c r="H61" s="57">
        <v>-395</v>
      </c>
      <c r="I61" s="88"/>
      <c r="J61" s="57">
        <v>-428</v>
      </c>
      <c r="K61" s="88"/>
      <c r="L61" s="57">
        <v>-248</v>
      </c>
      <c r="M61" s="88"/>
      <c r="N61" s="57">
        <v>-164</v>
      </c>
      <c r="O61" s="54"/>
      <c r="P61" s="54"/>
    </row>
    <row r="62" spans="1:16" s="54" customFormat="1" ht="12.75" customHeight="1">
      <c r="A62" s="94" t="s">
        <v>68</v>
      </c>
      <c r="B62" s="63">
        <v>0</v>
      </c>
      <c r="C62" s="94"/>
      <c r="D62" s="64">
        <v>0</v>
      </c>
      <c r="E62" s="94"/>
      <c r="F62" s="98">
        <v>0</v>
      </c>
      <c r="G62" s="90"/>
      <c r="H62" s="98">
        <v>0</v>
      </c>
      <c r="I62" s="87"/>
      <c r="J62" s="98">
        <v>0</v>
      </c>
      <c r="K62" s="87"/>
      <c r="L62" s="98">
        <v>0</v>
      </c>
      <c r="M62" s="87"/>
      <c r="N62" s="98">
        <v>-100</v>
      </c>
    </row>
    <row r="63" spans="1:16" s="43" customFormat="1" ht="6.95" customHeight="1">
      <c r="A63" s="61"/>
      <c r="B63" s="62"/>
      <c r="C63" s="61"/>
      <c r="D63" s="57"/>
      <c r="E63" s="61"/>
      <c r="F63" s="84"/>
      <c r="G63" s="87"/>
      <c r="H63" s="88"/>
      <c r="I63" s="88"/>
      <c r="J63" s="87"/>
      <c r="K63" s="88"/>
      <c r="L63" s="87"/>
      <c r="M63" s="88"/>
      <c r="N63" s="87"/>
      <c r="O63" s="54"/>
      <c r="P63" s="54"/>
    </row>
    <row r="64" spans="1:16" s="43" customFormat="1" thickBot="1">
      <c r="A64" s="83"/>
      <c r="B64" s="75">
        <v>-1697</v>
      </c>
      <c r="C64" s="83"/>
      <c r="D64" s="76">
        <v>-148</v>
      </c>
      <c r="E64" s="83"/>
      <c r="F64" s="76">
        <v>-123</v>
      </c>
      <c r="G64" s="88"/>
      <c r="H64" s="76">
        <v>-1424</v>
      </c>
      <c r="I64" s="88"/>
      <c r="J64" s="76">
        <v>-784</v>
      </c>
      <c r="K64" s="88"/>
      <c r="L64" s="76">
        <v>-288</v>
      </c>
      <c r="M64" s="88"/>
      <c r="N64" s="76">
        <v>-458</v>
      </c>
      <c r="O64" s="54"/>
      <c r="P64" s="54"/>
    </row>
    <row r="65" spans="1:16" s="43" customFormat="1" ht="6.95" customHeight="1">
      <c r="A65" s="61"/>
      <c r="B65" s="81"/>
      <c r="C65" s="61"/>
      <c r="D65" s="81"/>
      <c r="E65" s="61"/>
      <c r="F65" s="83"/>
      <c r="G65" s="83"/>
      <c r="H65" s="83"/>
      <c r="I65" s="83"/>
      <c r="J65" s="83"/>
      <c r="K65" s="83"/>
      <c r="L65" s="83"/>
      <c r="M65" s="83"/>
      <c r="N65" s="83"/>
      <c r="O65" s="54"/>
      <c r="P65" s="54"/>
    </row>
    <row r="66" spans="1:16" s="43" customFormat="1" ht="12">
      <c r="A66" s="441" t="s">
        <v>61</v>
      </c>
      <c r="B66" s="104"/>
      <c r="C66" s="103"/>
      <c r="D66" s="104"/>
      <c r="E66" s="103"/>
      <c r="F66" s="83"/>
      <c r="G66" s="83"/>
      <c r="H66" s="83"/>
      <c r="I66" s="83"/>
      <c r="J66" s="83"/>
      <c r="K66" s="83"/>
      <c r="L66" s="83"/>
      <c r="M66" s="83"/>
      <c r="N66" s="83"/>
      <c r="O66" s="54"/>
      <c r="P66" s="54"/>
    </row>
    <row r="67" spans="1:16" s="43" customFormat="1" ht="12" customHeight="1">
      <c r="A67" s="61"/>
      <c r="B67" s="460" t="s">
        <v>81</v>
      </c>
      <c r="C67" s="460"/>
      <c r="D67" s="460"/>
      <c r="E67" s="460"/>
      <c r="F67" s="460"/>
      <c r="G67" s="460"/>
      <c r="H67" s="460"/>
      <c r="I67" s="460"/>
      <c r="J67" s="460"/>
      <c r="K67" s="460"/>
      <c r="L67" s="460"/>
      <c r="M67" s="460"/>
      <c r="N67" s="460"/>
    </row>
    <row r="68" spans="1:16" s="43" customFormat="1" ht="12" customHeight="1">
      <c r="A68" s="61"/>
      <c r="B68" s="44" t="s">
        <v>7</v>
      </c>
      <c r="C68" s="61"/>
      <c r="D68" s="45" t="s">
        <v>8</v>
      </c>
      <c r="E68" s="61"/>
      <c r="F68" s="105" t="s">
        <v>5</v>
      </c>
      <c r="G68" s="457"/>
      <c r="H68" s="106" t="s">
        <v>6</v>
      </c>
      <c r="I68" s="457"/>
      <c r="J68" s="106" t="s">
        <v>7</v>
      </c>
      <c r="K68" s="459"/>
      <c r="L68" s="106" t="s">
        <v>8</v>
      </c>
      <c r="M68" s="459"/>
      <c r="N68" s="106" t="s">
        <v>5</v>
      </c>
    </row>
    <row r="69" spans="1:16" s="43" customFormat="1" ht="12" customHeight="1">
      <c r="A69" s="61"/>
      <c r="B69" s="47">
        <v>2014</v>
      </c>
      <c r="C69" s="61"/>
      <c r="D69" s="48">
        <v>2014</v>
      </c>
      <c r="E69" s="61"/>
      <c r="F69" s="107">
        <v>2014</v>
      </c>
      <c r="G69" s="457"/>
      <c r="H69" s="108">
        <v>2013</v>
      </c>
      <c r="I69" s="458"/>
      <c r="J69" s="108">
        <v>2013</v>
      </c>
      <c r="K69" s="459"/>
      <c r="L69" s="108">
        <v>2013</v>
      </c>
      <c r="M69" s="459"/>
      <c r="N69" s="108">
        <v>2013</v>
      </c>
    </row>
    <row r="70" spans="1:16" s="43" customFormat="1" ht="12" customHeight="1">
      <c r="A70" s="61"/>
      <c r="B70" s="50" t="s">
        <v>1</v>
      </c>
      <c r="C70" s="61"/>
      <c r="D70" s="51" t="s">
        <v>1</v>
      </c>
      <c r="E70" s="61"/>
      <c r="F70" s="109" t="s">
        <v>1</v>
      </c>
      <c r="G70" s="110"/>
      <c r="H70" s="110" t="s">
        <v>1</v>
      </c>
      <c r="I70" s="111"/>
      <c r="J70" s="110" t="s">
        <v>1</v>
      </c>
      <c r="K70" s="110"/>
      <c r="L70" s="110" t="s">
        <v>1</v>
      </c>
      <c r="M70" s="110"/>
      <c r="N70" s="110" t="s">
        <v>1</v>
      </c>
    </row>
    <row r="71" spans="1:16" s="43" customFormat="1" ht="6.95" customHeight="1">
      <c r="A71" s="61"/>
      <c r="B71" s="82"/>
      <c r="C71" s="61"/>
      <c r="D71" s="83"/>
      <c r="E71" s="61"/>
      <c r="F71" s="112"/>
      <c r="G71" s="113"/>
      <c r="H71" s="113"/>
      <c r="I71" s="114"/>
      <c r="J71" s="113"/>
      <c r="K71" s="113"/>
      <c r="L71" s="113"/>
      <c r="M71" s="113"/>
      <c r="N71" s="113"/>
      <c r="O71" s="54"/>
    </row>
    <row r="72" spans="1:16" s="43" customFormat="1" ht="12" customHeight="1">
      <c r="A72" s="61" t="s">
        <v>62</v>
      </c>
      <c r="B72" s="62">
        <v>1028880</v>
      </c>
      <c r="C72" s="61"/>
      <c r="D72" s="57">
        <v>1047241</v>
      </c>
      <c r="E72" s="61"/>
      <c r="F72" s="57">
        <v>1009830</v>
      </c>
      <c r="G72" s="115"/>
      <c r="H72" s="59">
        <v>992089</v>
      </c>
      <c r="I72" s="59"/>
      <c r="J72" s="59">
        <v>977047</v>
      </c>
      <c r="K72" s="59"/>
      <c r="L72" s="59">
        <v>938294</v>
      </c>
      <c r="M72" s="59"/>
      <c r="N72" s="59">
        <v>926225</v>
      </c>
      <c r="O72" s="54"/>
    </row>
    <row r="73" spans="1:16" s="43" customFormat="1" ht="12" customHeight="1">
      <c r="A73" s="61" t="s">
        <v>98</v>
      </c>
      <c r="B73" s="62">
        <v>1395116</v>
      </c>
      <c r="C73" s="61"/>
      <c r="D73" s="57">
        <v>1415705</v>
      </c>
      <c r="E73" s="61"/>
      <c r="F73" s="57">
        <v>1366034</v>
      </c>
      <c r="G73" s="115"/>
      <c r="H73" s="59">
        <v>1361297</v>
      </c>
      <c r="I73" s="59"/>
      <c r="J73" s="59">
        <v>1317707</v>
      </c>
      <c r="K73" s="59"/>
      <c r="L73" s="59">
        <v>1266905</v>
      </c>
      <c r="M73" s="59"/>
      <c r="N73" s="59">
        <v>1272526</v>
      </c>
      <c r="O73" s="54"/>
    </row>
    <row r="74" spans="1:16" s="43" customFormat="1" ht="12" customHeight="1">
      <c r="A74" s="61"/>
      <c r="B74" s="82"/>
      <c r="C74" s="61"/>
      <c r="D74" s="83"/>
      <c r="E74" s="61"/>
      <c r="F74" s="83"/>
      <c r="G74" s="116"/>
      <c r="H74" s="61"/>
      <c r="I74" s="61"/>
      <c r="J74" s="61"/>
      <c r="K74" s="61"/>
      <c r="L74" s="61"/>
      <c r="M74" s="61"/>
      <c r="N74" s="61"/>
      <c r="O74" s="54"/>
    </row>
    <row r="75" spans="1:16" s="43" customFormat="1" ht="12" customHeight="1">
      <c r="A75" s="61"/>
      <c r="B75" s="50" t="s">
        <v>83</v>
      </c>
      <c r="C75" s="61"/>
      <c r="D75" s="51" t="s">
        <v>83</v>
      </c>
      <c r="E75" s="61"/>
      <c r="F75" s="117" t="s">
        <v>83</v>
      </c>
      <c r="G75" s="118"/>
      <c r="H75" s="118" t="s">
        <v>83</v>
      </c>
      <c r="I75" s="119"/>
      <c r="J75" s="118" t="s">
        <v>83</v>
      </c>
      <c r="K75" s="118"/>
      <c r="L75" s="118" t="s">
        <v>83</v>
      </c>
      <c r="M75" s="118"/>
      <c r="N75" s="118" t="s">
        <v>83</v>
      </c>
      <c r="O75" s="54"/>
    </row>
    <row r="76" spans="1:16" s="43" customFormat="1" ht="6.95" customHeight="1">
      <c r="A76" s="61"/>
      <c r="B76" s="82"/>
      <c r="C76" s="61"/>
      <c r="D76" s="83"/>
      <c r="E76" s="61"/>
      <c r="F76" s="112"/>
      <c r="G76" s="113"/>
      <c r="H76" s="113"/>
      <c r="I76" s="114"/>
      <c r="J76" s="113"/>
      <c r="K76" s="113"/>
      <c r="L76" s="113"/>
      <c r="M76" s="113"/>
      <c r="N76" s="113"/>
      <c r="O76" s="54"/>
    </row>
    <row r="77" spans="1:16" s="43" customFormat="1" ht="12" customHeight="1">
      <c r="A77" s="61" t="s">
        <v>174</v>
      </c>
      <c r="B77" s="120">
        <v>1227.5</v>
      </c>
      <c r="C77" s="61"/>
      <c r="D77" s="121">
        <v>1248.5999999999999</v>
      </c>
      <c r="E77" s="61"/>
      <c r="F77" s="122">
        <v>1257.7</v>
      </c>
      <c r="G77" s="123"/>
      <c r="H77" s="123">
        <v>1092.7</v>
      </c>
      <c r="I77" s="123"/>
      <c r="J77" s="123">
        <v>1098.9000000000001</v>
      </c>
      <c r="K77" s="123"/>
      <c r="L77" s="123">
        <v>1104.8</v>
      </c>
      <c r="M77" s="123"/>
      <c r="N77" s="123">
        <v>1097.8</v>
      </c>
      <c r="O77" s="54"/>
    </row>
    <row r="78" spans="1:16" s="43" customFormat="1" ht="6.95" customHeight="1">
      <c r="B78" s="82"/>
      <c r="D78" s="83"/>
      <c r="F78" s="54"/>
      <c r="O78" s="54"/>
    </row>
    <row r="79" spans="1:16" s="43" customFormat="1" ht="12" customHeight="1">
      <c r="B79" s="124" t="s">
        <v>47</v>
      </c>
      <c r="C79" s="113"/>
      <c r="D79" s="112" t="s">
        <v>47</v>
      </c>
      <c r="E79" s="113"/>
      <c r="F79" s="112" t="s">
        <v>47</v>
      </c>
      <c r="G79" s="113"/>
      <c r="H79" s="113" t="s">
        <v>47</v>
      </c>
      <c r="I79" s="113"/>
      <c r="J79" s="113" t="s">
        <v>47</v>
      </c>
      <c r="K79" s="113"/>
      <c r="L79" s="113" t="s">
        <v>47</v>
      </c>
      <c r="M79" s="113"/>
      <c r="N79" s="113" t="s">
        <v>47</v>
      </c>
      <c r="O79" s="54"/>
    </row>
    <row r="80" spans="1:16" s="43" customFormat="1" ht="6.95" customHeight="1">
      <c r="B80" s="82"/>
      <c r="D80" s="83"/>
      <c r="F80" s="54"/>
      <c r="O80" s="54"/>
    </row>
    <row r="81" spans="1:15" s="43" customFormat="1" ht="14.25">
      <c r="A81" s="43" t="s">
        <v>176</v>
      </c>
      <c r="B81" s="125">
        <v>1.5</v>
      </c>
      <c r="D81" s="121">
        <v>1.8</v>
      </c>
      <c r="F81" s="126">
        <v>2.2999999999999998</v>
      </c>
      <c r="H81" s="127">
        <v>1.4</v>
      </c>
      <c r="J81" s="127">
        <v>1.6</v>
      </c>
      <c r="L81" s="127">
        <v>2.1</v>
      </c>
      <c r="N81" s="127">
        <v>3.1</v>
      </c>
      <c r="O81" s="54"/>
    </row>
    <row r="82" spans="1:15" s="43" customFormat="1" ht="12">
      <c r="B82" s="128"/>
      <c r="D82" s="128"/>
      <c r="F82" s="54"/>
      <c r="O82" s="54"/>
    </row>
    <row r="83" spans="1:15" s="43" customFormat="1" ht="12">
      <c r="B83" s="128"/>
      <c r="D83" s="128"/>
      <c r="F83" s="54"/>
      <c r="O83" s="54"/>
    </row>
    <row r="84" spans="1:15" s="43" customFormat="1" ht="12">
      <c r="A84" s="43" t="s">
        <v>196</v>
      </c>
      <c r="B84" s="128"/>
      <c r="D84" s="128"/>
      <c r="F84" s="54"/>
      <c r="O84" s="54"/>
    </row>
    <row r="85" spans="1:15" s="43" customFormat="1" ht="12">
      <c r="B85" s="128"/>
      <c r="D85" s="128"/>
      <c r="F85" s="54"/>
      <c r="O85" s="54"/>
    </row>
    <row r="86" spans="1:15" s="43" customFormat="1" ht="12">
      <c r="A86" s="129" t="s">
        <v>175</v>
      </c>
      <c r="B86" s="128"/>
      <c r="D86" s="128"/>
      <c r="F86" s="54"/>
      <c r="O86" s="54"/>
    </row>
    <row r="87" spans="1:15" s="43" customFormat="1" ht="12">
      <c r="A87" s="130" t="s">
        <v>152</v>
      </c>
      <c r="B87" s="128"/>
      <c r="D87" s="128"/>
      <c r="F87" s="54"/>
    </row>
    <row r="88" spans="1:15" s="43" customFormat="1" ht="12">
      <c r="B88" s="128"/>
      <c r="D88" s="128"/>
      <c r="F88" s="54"/>
    </row>
    <row r="89" spans="1:15" s="43" customFormat="1" ht="12">
      <c r="B89" s="128"/>
      <c r="D89" s="128"/>
      <c r="F89" s="54"/>
    </row>
    <row r="90" spans="1:15" s="43" customFormat="1" ht="12">
      <c r="B90" s="128"/>
      <c r="D90" s="128"/>
      <c r="F90" s="54"/>
    </row>
    <row r="91" spans="1:15" s="43" customFormat="1" ht="12">
      <c r="B91" s="128"/>
      <c r="D91" s="128"/>
      <c r="F91" s="54"/>
    </row>
    <row r="92" spans="1:15" s="43" customFormat="1" ht="12">
      <c r="B92" s="128"/>
      <c r="D92" s="128"/>
      <c r="F92" s="54"/>
    </row>
    <row r="93" spans="1:15" s="43" customFormat="1" ht="12">
      <c r="B93" s="128"/>
      <c r="D93" s="128"/>
      <c r="F93" s="54"/>
    </row>
    <row r="94" spans="1:15" s="43" customFormat="1" ht="12">
      <c r="B94" s="128"/>
      <c r="D94" s="128"/>
      <c r="F94" s="54"/>
    </row>
    <row r="95" spans="1:15" s="43" customFormat="1" ht="12">
      <c r="B95" s="128"/>
      <c r="D95" s="128"/>
      <c r="F95" s="54"/>
    </row>
    <row r="96" spans="1:15" s="43" customFormat="1" ht="12">
      <c r="B96" s="128"/>
      <c r="D96" s="128"/>
      <c r="F96" s="54"/>
    </row>
    <row r="97" spans="2:6" s="37" customFormat="1">
      <c r="B97" s="39"/>
      <c r="D97" s="39"/>
      <c r="F97" s="38"/>
    </row>
    <row r="98" spans="2:6" s="37" customFormat="1">
      <c r="B98" s="39"/>
      <c r="D98" s="39"/>
      <c r="F98" s="38"/>
    </row>
    <row r="99" spans="2:6" s="37" customFormat="1">
      <c r="B99" s="39"/>
      <c r="D99" s="39"/>
      <c r="F99" s="38"/>
    </row>
    <row r="100" spans="2:6" s="37" customFormat="1">
      <c r="B100" s="39"/>
      <c r="D100" s="39"/>
      <c r="F100" s="38"/>
    </row>
    <row r="101" spans="2:6" s="37" customFormat="1">
      <c r="B101" s="39"/>
      <c r="D101" s="39"/>
      <c r="F101" s="38"/>
    </row>
    <row r="102" spans="2:6" s="37" customFormat="1">
      <c r="B102" s="39"/>
      <c r="D102" s="39"/>
      <c r="F102" s="38"/>
    </row>
    <row r="103" spans="2:6" s="37" customFormat="1">
      <c r="B103" s="39"/>
      <c r="D103" s="39"/>
      <c r="F103" s="38"/>
    </row>
    <row r="104" spans="2:6" s="37" customFormat="1">
      <c r="B104" s="39"/>
      <c r="D104" s="39"/>
      <c r="F104" s="38"/>
    </row>
    <row r="105" spans="2:6" s="37" customFormat="1">
      <c r="B105" s="39"/>
      <c r="D105" s="39"/>
      <c r="F105" s="38"/>
    </row>
    <row r="106" spans="2:6" s="37" customFormat="1">
      <c r="B106" s="39"/>
      <c r="D106" s="39"/>
      <c r="F106" s="38"/>
    </row>
    <row r="107" spans="2:6" s="37" customFormat="1">
      <c r="B107" s="39"/>
      <c r="D107" s="39"/>
      <c r="F107" s="38"/>
    </row>
    <row r="108" spans="2:6" s="37" customFormat="1">
      <c r="B108" s="39"/>
      <c r="D108" s="39"/>
      <c r="F108" s="38"/>
    </row>
    <row r="109" spans="2:6" s="37" customFormat="1">
      <c r="B109" s="39"/>
      <c r="D109" s="39"/>
      <c r="F109" s="38"/>
    </row>
    <row r="110" spans="2:6" s="37" customFormat="1">
      <c r="B110" s="39"/>
      <c r="D110" s="39"/>
      <c r="F110" s="38"/>
    </row>
    <row r="111" spans="2:6" s="37" customFormat="1">
      <c r="B111" s="39"/>
      <c r="D111" s="39"/>
      <c r="F111" s="38"/>
    </row>
    <row r="112" spans="2:6" s="37" customFormat="1">
      <c r="B112" s="39"/>
      <c r="D112" s="39"/>
      <c r="F112" s="38"/>
    </row>
    <row r="113" spans="2:6" s="37" customFormat="1">
      <c r="B113" s="39"/>
      <c r="D113" s="39"/>
      <c r="F113" s="38"/>
    </row>
    <row r="114" spans="2:6" s="37" customFormat="1">
      <c r="B114" s="39"/>
      <c r="D114" s="39"/>
      <c r="F114" s="38"/>
    </row>
    <row r="115" spans="2:6" s="37" customFormat="1">
      <c r="B115" s="39"/>
      <c r="D115" s="39"/>
      <c r="F115" s="38"/>
    </row>
    <row r="116" spans="2:6" s="37" customFormat="1">
      <c r="B116" s="39"/>
      <c r="D116" s="39"/>
      <c r="F116" s="38"/>
    </row>
    <row r="117" spans="2:6" s="37" customFormat="1">
      <c r="B117" s="39"/>
      <c r="D117" s="39"/>
      <c r="F117" s="38"/>
    </row>
    <row r="118" spans="2:6" s="37" customFormat="1">
      <c r="B118" s="39"/>
      <c r="D118" s="39"/>
      <c r="F118" s="38"/>
    </row>
    <row r="119" spans="2:6" s="37" customFormat="1">
      <c r="B119" s="39"/>
      <c r="D119" s="39"/>
      <c r="F119" s="38"/>
    </row>
    <row r="120" spans="2:6" s="37" customFormat="1">
      <c r="B120" s="39"/>
      <c r="D120" s="39"/>
      <c r="F120" s="38"/>
    </row>
    <row r="121" spans="2:6" s="37" customFormat="1">
      <c r="B121" s="39"/>
      <c r="D121" s="39"/>
      <c r="F121" s="38"/>
    </row>
    <row r="122" spans="2:6" s="37" customFormat="1">
      <c r="B122" s="39"/>
      <c r="D122" s="39"/>
      <c r="F122" s="38"/>
    </row>
    <row r="123" spans="2:6" s="37" customFormat="1">
      <c r="B123" s="39"/>
      <c r="D123" s="39"/>
      <c r="F123" s="38"/>
    </row>
    <row r="124" spans="2:6" s="37" customFormat="1">
      <c r="B124" s="39"/>
      <c r="D124" s="39"/>
      <c r="F124" s="38"/>
    </row>
    <row r="125" spans="2:6" s="37" customFormat="1">
      <c r="B125" s="39"/>
      <c r="D125" s="39"/>
      <c r="F125" s="38"/>
    </row>
    <row r="126" spans="2:6" s="37" customFormat="1">
      <c r="B126" s="39"/>
      <c r="D126" s="39"/>
      <c r="F126" s="38"/>
    </row>
    <row r="127" spans="2:6" s="37" customFormat="1">
      <c r="B127" s="39"/>
      <c r="D127" s="39"/>
      <c r="F127" s="38"/>
    </row>
    <row r="128" spans="2:6" s="37" customFormat="1">
      <c r="B128" s="39"/>
      <c r="D128" s="39"/>
      <c r="F128" s="38"/>
    </row>
    <row r="129" spans="2:6" s="37" customFormat="1">
      <c r="B129" s="39"/>
      <c r="D129" s="39"/>
      <c r="F129" s="38"/>
    </row>
    <row r="130" spans="2:6" s="37" customFormat="1">
      <c r="B130" s="39"/>
      <c r="D130" s="39"/>
      <c r="F130" s="38"/>
    </row>
    <row r="131" spans="2:6" s="37" customFormat="1">
      <c r="B131" s="39"/>
      <c r="D131" s="39"/>
      <c r="F131" s="38"/>
    </row>
    <row r="132" spans="2:6" s="37" customFormat="1">
      <c r="B132" s="39"/>
      <c r="D132" s="39"/>
      <c r="F132" s="38"/>
    </row>
    <row r="133" spans="2:6" s="37" customFormat="1">
      <c r="B133" s="39"/>
      <c r="D133" s="39"/>
      <c r="F133" s="38"/>
    </row>
    <row r="134" spans="2:6" s="37" customFormat="1">
      <c r="B134" s="39"/>
      <c r="D134" s="39"/>
      <c r="F134" s="38"/>
    </row>
    <row r="135" spans="2:6" s="37" customFormat="1">
      <c r="B135" s="39"/>
      <c r="D135" s="39"/>
      <c r="F135" s="38"/>
    </row>
    <row r="136" spans="2:6" s="37" customFormat="1">
      <c r="B136" s="39"/>
      <c r="D136" s="39"/>
      <c r="F136" s="38"/>
    </row>
    <row r="137" spans="2:6" s="37" customFormat="1">
      <c r="B137" s="39"/>
      <c r="D137" s="39"/>
      <c r="F137" s="38"/>
    </row>
    <row r="138" spans="2:6" s="37" customFormat="1">
      <c r="B138" s="39"/>
      <c r="D138" s="39"/>
      <c r="F138" s="38"/>
    </row>
    <row r="139" spans="2:6" s="37" customFormat="1">
      <c r="B139" s="39"/>
      <c r="D139" s="39"/>
      <c r="F139" s="38"/>
    </row>
    <row r="140" spans="2:6" s="37" customFormat="1">
      <c r="B140" s="39"/>
      <c r="D140" s="39"/>
      <c r="F140" s="38"/>
    </row>
    <row r="141" spans="2:6" s="37" customFormat="1">
      <c r="B141" s="39"/>
      <c r="D141" s="39"/>
      <c r="F141" s="38"/>
    </row>
    <row r="142" spans="2:6" s="37" customFormat="1">
      <c r="B142" s="39"/>
      <c r="D142" s="39"/>
      <c r="F142" s="38"/>
    </row>
    <row r="143" spans="2:6" s="37" customFormat="1">
      <c r="B143" s="39"/>
      <c r="D143" s="39"/>
      <c r="F143" s="38"/>
    </row>
    <row r="144" spans="2:6" s="37" customFormat="1">
      <c r="B144" s="39"/>
      <c r="D144" s="39"/>
      <c r="F144" s="38"/>
    </row>
    <row r="145" spans="2:6" s="37" customFormat="1">
      <c r="B145" s="39"/>
      <c r="D145" s="39"/>
      <c r="F145" s="38"/>
    </row>
    <row r="146" spans="2:6" s="37" customFormat="1">
      <c r="B146" s="39"/>
      <c r="D146" s="39"/>
      <c r="F146" s="38"/>
    </row>
    <row r="147" spans="2:6" s="37" customFormat="1">
      <c r="B147" s="39"/>
      <c r="D147" s="39"/>
      <c r="F147" s="38"/>
    </row>
    <row r="148" spans="2:6" s="37" customFormat="1">
      <c r="B148" s="39"/>
      <c r="D148" s="39"/>
      <c r="F148" s="38"/>
    </row>
    <row r="149" spans="2:6" s="37" customFormat="1">
      <c r="B149" s="39"/>
      <c r="D149" s="39"/>
      <c r="F149" s="38"/>
    </row>
    <row r="150" spans="2:6" s="37" customFormat="1">
      <c r="B150" s="39"/>
      <c r="D150" s="39"/>
      <c r="F150" s="38"/>
    </row>
    <row r="151" spans="2:6" s="37" customFormat="1">
      <c r="B151" s="39"/>
      <c r="D151" s="39"/>
      <c r="F151" s="38"/>
    </row>
    <row r="152" spans="2:6" s="37" customFormat="1">
      <c r="B152" s="39"/>
      <c r="D152" s="39"/>
      <c r="F152" s="38"/>
    </row>
    <row r="153" spans="2:6" s="37" customFormat="1">
      <c r="B153" s="39"/>
      <c r="D153" s="39"/>
      <c r="F153" s="38"/>
    </row>
    <row r="154" spans="2:6" s="37" customFormat="1">
      <c r="B154" s="39"/>
      <c r="D154" s="39"/>
      <c r="F154" s="38"/>
    </row>
    <row r="155" spans="2:6" s="37" customFormat="1">
      <c r="B155" s="39"/>
      <c r="D155" s="39"/>
      <c r="F155" s="38"/>
    </row>
    <row r="156" spans="2:6" s="37" customFormat="1">
      <c r="B156" s="39"/>
      <c r="D156" s="39"/>
      <c r="F156" s="38"/>
    </row>
    <row r="157" spans="2:6" s="37" customFormat="1">
      <c r="B157" s="39"/>
      <c r="D157" s="39"/>
      <c r="F157" s="38"/>
    </row>
    <row r="158" spans="2:6" s="37" customFormat="1">
      <c r="B158" s="39"/>
      <c r="D158" s="39"/>
      <c r="F158" s="38"/>
    </row>
    <row r="159" spans="2:6" s="37" customFormat="1">
      <c r="B159" s="39"/>
      <c r="D159" s="39"/>
      <c r="F159" s="38"/>
    </row>
    <row r="160" spans="2:6" s="37" customFormat="1">
      <c r="B160" s="39"/>
      <c r="D160" s="39"/>
      <c r="F160" s="38"/>
    </row>
    <row r="161" spans="2:6" s="37" customFormat="1">
      <c r="B161" s="39"/>
      <c r="D161" s="39"/>
      <c r="F161" s="38"/>
    </row>
    <row r="162" spans="2:6" s="37" customFormat="1">
      <c r="B162" s="39"/>
      <c r="D162" s="39"/>
      <c r="F162" s="38"/>
    </row>
    <row r="163" spans="2:6" s="37" customFormat="1">
      <c r="B163" s="39"/>
      <c r="D163" s="39"/>
      <c r="F163" s="38"/>
    </row>
    <row r="164" spans="2:6" s="37" customFormat="1">
      <c r="B164" s="39"/>
      <c r="D164" s="39"/>
      <c r="F164" s="38"/>
    </row>
    <row r="165" spans="2:6" s="37" customFormat="1">
      <c r="B165" s="39"/>
      <c r="D165" s="39"/>
      <c r="F165" s="38"/>
    </row>
    <row r="166" spans="2:6" s="37" customFormat="1">
      <c r="B166" s="39"/>
      <c r="D166" s="39"/>
      <c r="F166" s="38"/>
    </row>
    <row r="167" spans="2:6" s="37" customFormat="1">
      <c r="B167" s="39"/>
      <c r="D167" s="39"/>
      <c r="F167" s="38"/>
    </row>
    <row r="168" spans="2:6" s="37" customFormat="1">
      <c r="B168" s="39"/>
      <c r="D168" s="39"/>
      <c r="F168" s="38"/>
    </row>
    <row r="169" spans="2:6" s="37" customFormat="1">
      <c r="B169" s="39"/>
      <c r="D169" s="39"/>
      <c r="F169" s="38"/>
    </row>
    <row r="170" spans="2:6" s="37" customFormat="1">
      <c r="B170" s="39"/>
      <c r="D170" s="39"/>
      <c r="F170" s="38"/>
    </row>
    <row r="171" spans="2:6" s="37" customFormat="1">
      <c r="B171" s="39"/>
      <c r="D171" s="39"/>
      <c r="F171" s="38"/>
    </row>
    <row r="172" spans="2:6" s="37" customFormat="1">
      <c r="B172" s="39"/>
      <c r="D172" s="39"/>
      <c r="F172" s="38"/>
    </row>
    <row r="173" spans="2:6" s="37" customFormat="1">
      <c r="B173" s="39"/>
      <c r="D173" s="39"/>
      <c r="F173" s="38"/>
    </row>
  </sheetData>
  <sortState ref="A37:P48">
    <sortCondition ref="A37"/>
  </sortState>
  <customSheetViews>
    <customSheetView guid="{6A6962C3-E482-4427-A8C8-08CAA95BA31A}" scale="130" showPageBreaks="1" printArea="1">
      <pane xSplit="1" ySplit="7" topLeftCell="B8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 printArea="1">
      <pane xSplit="1" ySplit="7" topLeftCell="B32" activePane="bottomRight" state="frozen"/>
      <selection pane="bottomRight" activeCell="A76" sqref="A7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7" topLeftCell="B32" activePane="bottomRight" state="frozen"/>
      <selection pane="bottomRight" activeCell="D30" sqref="D30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30" showPageBreaks="1" printArea="1">
      <pane xSplit="1" ySplit="7" topLeftCell="B50" activePane="bottomRight" state="frozen"/>
      <selection pane="bottomRight" activeCell="B58" sqref="B5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mergeCells count="11">
    <mergeCell ref="A4:A5"/>
    <mergeCell ref="G4:G5"/>
    <mergeCell ref="I4:I5"/>
    <mergeCell ref="K4:K5"/>
    <mergeCell ref="M4:M5"/>
    <mergeCell ref="G68:G69"/>
    <mergeCell ref="I68:I69"/>
    <mergeCell ref="K68:K69"/>
    <mergeCell ref="M68:M69"/>
    <mergeCell ref="B3:N3"/>
    <mergeCell ref="B67:N67"/>
  </mergeCells>
  <printOptions horizontalCentered="1"/>
  <pageMargins left="0" right="0" top="0.74803149606299213" bottom="0.74803149606299213" header="0.31496062992125984" footer="0.31496062992125984"/>
  <pageSetup paperSize="9" scale="55" fitToWidth="0" fitToHeight="0" orientation="portrait" r:id="rId5"/>
  <headerFooter>
    <oddFooter>&amp;LPUBLIC</oddFooter>
    <evenFooter>&amp;LPUBLIC</evenFooter>
    <firstFooter>&amp;LPUBLIC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77"/>
  <sheetViews>
    <sheetView zoomScaleNormal="100" workbookViewId="0">
      <selection activeCell="N15" sqref="N15"/>
    </sheetView>
  </sheetViews>
  <sheetFormatPr defaultRowHeight="12.75"/>
  <cols>
    <col min="1" max="1" width="55.42578125" style="8" customWidth="1"/>
    <col min="2" max="2" width="10.7109375" style="13" customWidth="1"/>
    <col min="3" max="3" width="2.7109375" style="8" customWidth="1"/>
    <col min="4" max="4" width="10.7109375" style="13" customWidth="1"/>
    <col min="5" max="5" width="2.7109375" style="8" customWidth="1"/>
    <col min="6" max="6" width="9.140625" style="12"/>
    <col min="7" max="7" width="2.7109375" style="8" customWidth="1"/>
    <col min="8" max="8" width="9.140625" style="8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6384" width="9.140625" style="8"/>
  </cols>
  <sheetData>
    <row r="1" spans="1:14" ht="15">
      <c r="A1" s="40" t="s">
        <v>80</v>
      </c>
      <c r="B1" s="28"/>
      <c r="C1" s="2"/>
      <c r="D1" s="28"/>
      <c r="E1" s="2"/>
    </row>
    <row r="2" spans="1:14">
      <c r="A2" s="41" t="s">
        <v>52</v>
      </c>
      <c r="B2" s="29"/>
      <c r="C2" s="1"/>
      <c r="D2" s="29"/>
      <c r="E2" s="1"/>
    </row>
    <row r="3" spans="1:14" s="43" customFormat="1" ht="12" customHeight="1">
      <c r="A3" s="42"/>
      <c r="B3" s="460" t="s">
        <v>0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</row>
    <row r="4" spans="1:14" s="43" customFormat="1" ht="12" customHeight="1">
      <c r="A4" s="461"/>
      <c r="B4" s="44" t="s">
        <v>7</v>
      </c>
      <c r="C4" s="42"/>
      <c r="D4" s="45" t="s">
        <v>8</v>
      </c>
      <c r="E4" s="42"/>
      <c r="F4" s="45" t="s">
        <v>5</v>
      </c>
      <c r="G4" s="462"/>
      <c r="H4" s="46" t="s">
        <v>6</v>
      </c>
      <c r="I4" s="462"/>
      <c r="J4" s="46" t="s">
        <v>7</v>
      </c>
      <c r="K4" s="464"/>
      <c r="L4" s="46" t="s">
        <v>8</v>
      </c>
      <c r="M4" s="464"/>
      <c r="N4" s="46" t="s">
        <v>5</v>
      </c>
    </row>
    <row r="5" spans="1:14" s="43" customFormat="1" ht="12" customHeight="1">
      <c r="A5" s="461"/>
      <c r="B5" s="50">
        <v>2014</v>
      </c>
      <c r="C5" s="42"/>
      <c r="D5" s="51">
        <v>2014</v>
      </c>
      <c r="E5" s="42"/>
      <c r="F5" s="48">
        <v>2014</v>
      </c>
      <c r="G5" s="462"/>
      <c r="H5" s="49">
        <v>2013</v>
      </c>
      <c r="I5" s="463"/>
      <c r="J5" s="49">
        <v>2013</v>
      </c>
      <c r="K5" s="464"/>
      <c r="L5" s="49">
        <v>2013</v>
      </c>
      <c r="M5" s="464"/>
      <c r="N5" s="49">
        <v>2013</v>
      </c>
    </row>
    <row r="6" spans="1:14" s="43" customFormat="1" ht="12" customHeight="1">
      <c r="A6" s="42"/>
      <c r="B6" s="50" t="s">
        <v>1</v>
      </c>
      <c r="C6" s="42"/>
      <c r="D6" s="51" t="s">
        <v>1</v>
      </c>
      <c r="E6" s="42"/>
      <c r="F6" s="51" t="s">
        <v>1</v>
      </c>
      <c r="G6" s="52"/>
      <c r="H6" s="52" t="s">
        <v>1</v>
      </c>
      <c r="I6" s="53"/>
      <c r="J6" s="52" t="s">
        <v>1</v>
      </c>
      <c r="K6" s="52"/>
      <c r="L6" s="52" t="s">
        <v>1</v>
      </c>
      <c r="M6" s="52"/>
      <c r="N6" s="52" t="s">
        <v>1</v>
      </c>
    </row>
    <row r="7" spans="1:14" s="43" customFormat="1" ht="6.95" customHeight="1">
      <c r="A7" s="42"/>
      <c r="B7" s="131"/>
      <c r="C7" s="42"/>
      <c r="D7" s="132"/>
      <c r="E7" s="42"/>
      <c r="F7" s="57"/>
      <c r="G7" s="58"/>
      <c r="H7" s="59"/>
      <c r="I7" s="58"/>
      <c r="J7" s="59"/>
      <c r="K7" s="60"/>
      <c r="L7" s="59"/>
      <c r="M7" s="60"/>
      <c r="N7" s="59"/>
    </row>
    <row r="8" spans="1:14" s="43" customFormat="1" ht="12" customHeight="1">
      <c r="A8" s="61" t="s">
        <v>87</v>
      </c>
      <c r="B8" s="133">
        <v>4184</v>
      </c>
      <c r="C8" s="61"/>
      <c r="D8" s="134">
        <v>4075</v>
      </c>
      <c r="E8" s="61"/>
      <c r="F8" s="57">
        <v>4352</v>
      </c>
      <c r="G8" s="58"/>
      <c r="H8" s="59">
        <v>4517</v>
      </c>
      <c r="I8" s="58"/>
      <c r="J8" s="59">
        <v>4511</v>
      </c>
      <c r="K8" s="60"/>
      <c r="L8" s="59">
        <v>4562</v>
      </c>
      <c r="M8" s="60"/>
      <c r="N8" s="59">
        <v>4748</v>
      </c>
    </row>
    <row r="9" spans="1:14" s="43" customFormat="1" ht="12" customHeight="1">
      <c r="A9" s="61" t="s">
        <v>88</v>
      </c>
      <c r="B9" s="133">
        <v>1731</v>
      </c>
      <c r="C9" s="61"/>
      <c r="D9" s="134">
        <v>1662</v>
      </c>
      <c r="E9" s="61"/>
      <c r="F9" s="57">
        <v>1629</v>
      </c>
      <c r="G9" s="58"/>
      <c r="H9" s="59">
        <v>1715</v>
      </c>
      <c r="I9" s="58"/>
      <c r="J9" s="59">
        <v>1721</v>
      </c>
      <c r="K9" s="60"/>
      <c r="L9" s="59">
        <v>1813</v>
      </c>
      <c r="M9" s="60"/>
      <c r="N9" s="59">
        <v>1773</v>
      </c>
    </row>
    <row r="10" spans="1:14" s="43" customFormat="1" ht="12" customHeight="1">
      <c r="A10" s="61" t="s">
        <v>89</v>
      </c>
      <c r="B10" s="133">
        <v>70</v>
      </c>
      <c r="C10" s="61"/>
      <c r="D10" s="134">
        <v>-37</v>
      </c>
      <c r="E10" s="61"/>
      <c r="F10" s="57">
        <v>24</v>
      </c>
      <c r="G10" s="58"/>
      <c r="H10" s="59">
        <v>228</v>
      </c>
      <c r="I10" s="58"/>
      <c r="J10" s="59">
        <v>184</v>
      </c>
      <c r="K10" s="60"/>
      <c r="L10" s="59">
        <v>267</v>
      </c>
      <c r="M10" s="60"/>
      <c r="N10" s="59">
        <v>8</v>
      </c>
    </row>
    <row r="11" spans="1:14" s="43" customFormat="1" ht="12" customHeight="1">
      <c r="A11" s="61" t="s">
        <v>90</v>
      </c>
      <c r="B11" s="135">
        <v>392</v>
      </c>
      <c r="C11" s="61"/>
      <c r="D11" s="136">
        <v>379</v>
      </c>
      <c r="E11" s="61"/>
      <c r="F11" s="65">
        <v>239</v>
      </c>
      <c r="G11" s="58"/>
      <c r="H11" s="66">
        <v>350</v>
      </c>
      <c r="I11" s="58"/>
      <c r="J11" s="66">
        <v>225</v>
      </c>
      <c r="K11" s="60"/>
      <c r="L11" s="66">
        <v>-66</v>
      </c>
      <c r="M11" s="60"/>
      <c r="N11" s="66">
        <v>184</v>
      </c>
    </row>
    <row r="12" spans="1:14" s="43" customFormat="1" ht="6.95" customHeight="1">
      <c r="A12" s="67"/>
      <c r="B12" s="133"/>
      <c r="C12" s="67"/>
      <c r="D12" s="134"/>
      <c r="E12" s="67"/>
      <c r="F12" s="57"/>
      <c r="G12" s="58"/>
      <c r="H12" s="59"/>
      <c r="I12" s="58"/>
      <c r="J12" s="59"/>
      <c r="K12" s="60"/>
      <c r="L12" s="59"/>
      <c r="M12" s="60"/>
      <c r="N12" s="59"/>
    </row>
    <row r="13" spans="1:14" s="43" customFormat="1" ht="24">
      <c r="A13" s="68" t="s">
        <v>91</v>
      </c>
      <c r="B13" s="133">
        <v>6377</v>
      </c>
      <c r="C13" s="68"/>
      <c r="D13" s="134">
        <v>6079</v>
      </c>
      <c r="E13" s="68"/>
      <c r="F13" s="57">
        <v>6244</v>
      </c>
      <c r="G13" s="58"/>
      <c r="H13" s="59">
        <v>6810</v>
      </c>
      <c r="I13" s="58"/>
      <c r="J13" s="59">
        <v>6641</v>
      </c>
      <c r="K13" s="60"/>
      <c r="L13" s="59">
        <v>6576</v>
      </c>
      <c r="M13" s="60"/>
      <c r="N13" s="59">
        <v>6713</v>
      </c>
    </row>
    <row r="14" spans="1:14" s="43" customFormat="1" ht="6.95" customHeight="1">
      <c r="A14" s="69"/>
      <c r="B14" s="133"/>
      <c r="C14" s="69"/>
      <c r="D14" s="134"/>
      <c r="E14" s="69"/>
      <c r="F14" s="57"/>
      <c r="G14" s="58"/>
      <c r="H14" s="59"/>
      <c r="I14" s="58"/>
      <c r="J14" s="59"/>
      <c r="K14" s="60"/>
      <c r="L14" s="59"/>
      <c r="M14" s="60"/>
      <c r="N14" s="59"/>
    </row>
    <row r="15" spans="1:14" s="43" customFormat="1" ht="24">
      <c r="A15" s="42" t="s">
        <v>92</v>
      </c>
      <c r="B15" s="135">
        <v>-247</v>
      </c>
      <c r="C15" s="61"/>
      <c r="D15" s="136">
        <v>-621</v>
      </c>
      <c r="E15" s="61"/>
      <c r="F15" s="65">
        <v>-604</v>
      </c>
      <c r="G15" s="70"/>
      <c r="H15" s="71">
        <v>-686</v>
      </c>
      <c r="I15" s="70"/>
      <c r="J15" s="71">
        <v>-773</v>
      </c>
      <c r="K15" s="72"/>
      <c r="L15" s="71">
        <v>-878</v>
      </c>
      <c r="M15" s="72"/>
      <c r="N15" s="71">
        <v>-890</v>
      </c>
    </row>
    <row r="16" spans="1:14" s="43" customFormat="1" ht="6.95" customHeight="1">
      <c r="A16" s="73"/>
      <c r="B16" s="133"/>
      <c r="C16" s="73"/>
      <c r="D16" s="134"/>
      <c r="E16" s="73"/>
      <c r="F16" s="57"/>
      <c r="G16" s="58"/>
      <c r="H16" s="59"/>
      <c r="I16" s="58"/>
      <c r="J16" s="59"/>
      <c r="K16" s="60"/>
      <c r="L16" s="59"/>
      <c r="M16" s="60"/>
      <c r="N16" s="59"/>
    </row>
    <row r="17" spans="1:14" s="43" customFormat="1" ht="12">
      <c r="A17" s="73" t="s">
        <v>93</v>
      </c>
      <c r="B17" s="133">
        <v>6130</v>
      </c>
      <c r="C17" s="73"/>
      <c r="D17" s="134">
        <v>5458</v>
      </c>
      <c r="E17" s="73"/>
      <c r="F17" s="57">
        <f>+F13+F15</f>
        <v>5640</v>
      </c>
      <c r="G17" s="58"/>
      <c r="H17" s="59">
        <f>H13+H15</f>
        <v>6124</v>
      </c>
      <c r="I17" s="58"/>
      <c r="J17" s="59">
        <f>J13+J15</f>
        <v>5868</v>
      </c>
      <c r="K17" s="60"/>
      <c r="L17" s="59">
        <f>L13+L15</f>
        <v>5698</v>
      </c>
      <c r="M17" s="60"/>
      <c r="N17" s="59">
        <f>+N13+N15</f>
        <v>5823</v>
      </c>
    </row>
    <row r="18" spans="1:14" s="43" customFormat="1" ht="6.95" customHeight="1">
      <c r="A18" s="61"/>
      <c r="B18" s="133"/>
      <c r="C18" s="61"/>
      <c r="D18" s="134"/>
      <c r="E18" s="61"/>
      <c r="F18" s="57"/>
      <c r="G18" s="58"/>
      <c r="H18" s="59"/>
      <c r="I18" s="58"/>
      <c r="J18" s="59"/>
      <c r="K18" s="60"/>
      <c r="L18" s="59"/>
      <c r="M18" s="60"/>
      <c r="N18" s="59"/>
    </row>
    <row r="19" spans="1:14" s="43" customFormat="1" ht="12">
      <c r="A19" s="61" t="s">
        <v>3</v>
      </c>
      <c r="B19" s="135">
        <v>-4929</v>
      </c>
      <c r="C19" s="61"/>
      <c r="D19" s="136">
        <v>-4253</v>
      </c>
      <c r="E19" s="61"/>
      <c r="F19" s="65">
        <v>-4016</v>
      </c>
      <c r="G19" s="70"/>
      <c r="H19" s="71">
        <v>-4421</v>
      </c>
      <c r="I19" s="70"/>
      <c r="J19" s="71">
        <v>-4376</v>
      </c>
      <c r="K19" s="72"/>
      <c r="L19" s="71">
        <v>-4112</v>
      </c>
      <c r="M19" s="72"/>
      <c r="N19" s="71">
        <v>-4339</v>
      </c>
    </row>
    <row r="20" spans="1:14" s="43" customFormat="1" ht="6.95" customHeight="1">
      <c r="A20" s="73"/>
      <c r="B20" s="133"/>
      <c r="C20" s="73"/>
      <c r="D20" s="134"/>
      <c r="E20" s="73"/>
      <c r="F20" s="57"/>
      <c r="G20" s="58"/>
      <c r="H20" s="59"/>
      <c r="I20" s="58"/>
      <c r="J20" s="59"/>
      <c r="K20" s="60"/>
      <c r="L20" s="59"/>
      <c r="M20" s="60"/>
      <c r="N20" s="59"/>
    </row>
    <row r="21" spans="1:14" s="43" customFormat="1" ht="12">
      <c r="A21" s="73" t="s">
        <v>38</v>
      </c>
      <c r="B21" s="133">
        <v>1201</v>
      </c>
      <c r="C21" s="73"/>
      <c r="D21" s="134">
        <v>1205</v>
      </c>
      <c r="E21" s="73"/>
      <c r="F21" s="57">
        <f>+F17+F19</f>
        <v>1624</v>
      </c>
      <c r="G21" s="58"/>
      <c r="H21" s="59">
        <f>H17+H19</f>
        <v>1703</v>
      </c>
      <c r="I21" s="58"/>
      <c r="J21" s="59">
        <f>J17+J19</f>
        <v>1492</v>
      </c>
      <c r="K21" s="60"/>
      <c r="L21" s="59">
        <f>L17+L19</f>
        <v>1586</v>
      </c>
      <c r="M21" s="60"/>
      <c r="N21" s="59">
        <f>N17+N19</f>
        <v>1484</v>
      </c>
    </row>
    <row r="22" spans="1:14" s="43" customFormat="1" ht="6.95" customHeight="1">
      <c r="A22" s="74"/>
      <c r="B22" s="133"/>
      <c r="C22" s="74"/>
      <c r="D22" s="134"/>
      <c r="E22" s="74"/>
      <c r="F22" s="57"/>
      <c r="G22" s="60"/>
      <c r="H22" s="59"/>
      <c r="I22" s="60"/>
      <c r="J22" s="59"/>
      <c r="K22" s="60"/>
      <c r="L22" s="59"/>
      <c r="M22" s="60"/>
      <c r="N22" s="59"/>
    </row>
    <row r="23" spans="1:14" s="43" customFormat="1" ht="12" customHeight="1">
      <c r="A23" s="61" t="s">
        <v>94</v>
      </c>
      <c r="B23" s="135">
        <v>106</v>
      </c>
      <c r="C23" s="61"/>
      <c r="D23" s="136">
        <v>128</v>
      </c>
      <c r="E23" s="61"/>
      <c r="F23" s="65">
        <v>88</v>
      </c>
      <c r="G23" s="60"/>
      <c r="H23" s="66">
        <v>94</v>
      </c>
      <c r="I23" s="60"/>
      <c r="J23" s="66">
        <v>93</v>
      </c>
      <c r="K23" s="60"/>
      <c r="L23" s="66">
        <v>114</v>
      </c>
      <c r="M23" s="60"/>
      <c r="N23" s="66">
        <v>83</v>
      </c>
    </row>
    <row r="24" spans="1:14" s="43" customFormat="1" ht="6.95" customHeight="1">
      <c r="A24" s="73"/>
      <c r="B24" s="133"/>
      <c r="C24" s="73"/>
      <c r="D24" s="134"/>
      <c r="E24" s="73"/>
      <c r="F24" s="57"/>
      <c r="G24" s="58"/>
      <c r="H24" s="59"/>
      <c r="I24" s="58"/>
      <c r="J24" s="59"/>
      <c r="K24" s="60"/>
      <c r="L24" s="59"/>
      <c r="M24" s="60"/>
      <c r="N24" s="59"/>
    </row>
    <row r="25" spans="1:14" s="43" customFormat="1" thickBot="1">
      <c r="A25" s="73" t="s">
        <v>95</v>
      </c>
      <c r="B25" s="140">
        <v>1307</v>
      </c>
      <c r="C25" s="73"/>
      <c r="D25" s="137">
        <v>1333</v>
      </c>
      <c r="E25" s="73"/>
      <c r="F25" s="76">
        <f>+F21+F23</f>
        <v>1712</v>
      </c>
      <c r="G25" s="58"/>
      <c r="H25" s="77">
        <f>H21+H23</f>
        <v>1797</v>
      </c>
      <c r="I25" s="58"/>
      <c r="J25" s="77">
        <f>J21+J23</f>
        <v>1585</v>
      </c>
      <c r="K25" s="60"/>
      <c r="L25" s="77">
        <f>L21+L23</f>
        <v>1700</v>
      </c>
      <c r="M25" s="60"/>
      <c r="N25" s="77">
        <f>N21+N23</f>
        <v>1567</v>
      </c>
    </row>
    <row r="26" spans="1:14" s="43" customFormat="1" ht="6.95" customHeight="1">
      <c r="A26" s="42"/>
      <c r="B26" s="133"/>
      <c r="C26" s="42"/>
      <c r="D26" s="132"/>
      <c r="E26" s="42"/>
      <c r="F26" s="57"/>
      <c r="G26" s="58"/>
      <c r="H26" s="59"/>
      <c r="I26" s="58"/>
      <c r="J26" s="59"/>
      <c r="K26" s="60"/>
      <c r="L26" s="59"/>
      <c r="M26" s="60"/>
      <c r="N26" s="59"/>
    </row>
    <row r="27" spans="1:14" s="43" customFormat="1" ht="12" customHeight="1">
      <c r="A27" s="165" t="s">
        <v>202</v>
      </c>
      <c r="B27" s="133"/>
      <c r="C27" s="78"/>
      <c r="D27" s="138"/>
      <c r="E27" s="78"/>
      <c r="F27" s="57"/>
      <c r="G27" s="60"/>
      <c r="H27" s="59"/>
      <c r="I27" s="60"/>
      <c r="J27" s="59"/>
      <c r="K27" s="60"/>
      <c r="L27" s="59"/>
      <c r="M27" s="60"/>
      <c r="N27" s="59"/>
    </row>
    <row r="28" spans="1:14" s="43" customFormat="1" ht="7.5" customHeight="1">
      <c r="A28" s="81"/>
      <c r="B28" s="133"/>
      <c r="C28" s="81"/>
      <c r="D28" s="112"/>
      <c r="E28" s="81"/>
      <c r="F28" s="57"/>
      <c r="G28" s="57"/>
      <c r="H28" s="57"/>
      <c r="I28" s="57"/>
      <c r="J28" s="57"/>
      <c r="K28" s="57"/>
      <c r="L28" s="57"/>
      <c r="M28" s="57"/>
      <c r="N28" s="57"/>
    </row>
    <row r="29" spans="1:14" s="43" customFormat="1" ht="12" customHeight="1">
      <c r="A29" s="139" t="s">
        <v>65</v>
      </c>
      <c r="B29" s="210">
        <v>0</v>
      </c>
      <c r="C29" s="444"/>
      <c r="D29" s="211">
        <v>0</v>
      </c>
      <c r="E29" s="444"/>
      <c r="F29" s="87">
        <v>0</v>
      </c>
      <c r="G29" s="87"/>
      <c r="H29" s="87">
        <v>0</v>
      </c>
      <c r="I29" s="87"/>
      <c r="J29" s="87">
        <v>0</v>
      </c>
      <c r="K29" s="87"/>
      <c r="L29" s="87">
        <v>0</v>
      </c>
      <c r="M29" s="87"/>
      <c r="N29" s="87">
        <v>0</v>
      </c>
    </row>
    <row r="30" spans="1:14" s="43" customFormat="1" ht="12" customHeight="1">
      <c r="A30" s="61" t="s">
        <v>84</v>
      </c>
      <c r="B30" s="133">
        <v>0</v>
      </c>
      <c r="C30" s="61"/>
      <c r="D30" s="211">
        <v>0</v>
      </c>
      <c r="E30" s="61"/>
      <c r="F30" s="134">
        <v>-7</v>
      </c>
      <c r="G30" s="91"/>
      <c r="H30" s="134">
        <v>-319</v>
      </c>
      <c r="I30" s="91"/>
      <c r="J30" s="134">
        <v>-7</v>
      </c>
      <c r="K30" s="58"/>
      <c r="L30" s="134">
        <v>-22.178999999999998</v>
      </c>
      <c r="M30" s="60"/>
      <c r="N30" s="134">
        <v>-4.609</v>
      </c>
    </row>
    <row r="31" spans="1:14" s="446" customFormat="1" ht="12" customHeight="1">
      <c r="A31" s="444" t="s">
        <v>66</v>
      </c>
      <c r="B31" s="447">
        <v>0</v>
      </c>
      <c r="C31" s="444"/>
      <c r="D31" s="72">
        <v>0</v>
      </c>
      <c r="E31" s="444"/>
      <c r="F31" s="72">
        <v>1</v>
      </c>
      <c r="G31" s="87"/>
      <c r="H31" s="72">
        <v>26</v>
      </c>
      <c r="I31" s="87"/>
      <c r="J31" s="72">
        <v>2.0000000000000004</v>
      </c>
      <c r="K31" s="87"/>
      <c r="L31" s="72">
        <v>8</v>
      </c>
      <c r="M31" s="87"/>
      <c r="N31" s="72">
        <v>91</v>
      </c>
    </row>
    <row r="32" spans="1:14" s="43" customFormat="1" ht="6.95" customHeight="1">
      <c r="A32" s="61"/>
      <c r="B32" s="133"/>
      <c r="C32" s="61"/>
      <c r="D32" s="112"/>
      <c r="E32" s="61"/>
      <c r="F32" s="84"/>
      <c r="G32" s="91"/>
      <c r="H32" s="86"/>
      <c r="I32" s="91"/>
      <c r="J32" s="86"/>
      <c r="K32" s="91"/>
      <c r="L32" s="86"/>
      <c r="M32" s="91"/>
      <c r="N32" s="86"/>
    </row>
    <row r="33" spans="1:19" s="43" customFormat="1" ht="6.95" customHeight="1">
      <c r="A33" s="61"/>
      <c r="B33" s="124"/>
      <c r="C33" s="61"/>
      <c r="D33" s="112"/>
      <c r="E33" s="61"/>
      <c r="F33" s="57"/>
      <c r="G33" s="91"/>
      <c r="H33" s="91"/>
      <c r="I33" s="86"/>
      <c r="J33" s="91"/>
      <c r="K33" s="86"/>
      <c r="L33" s="91"/>
      <c r="M33" s="86"/>
      <c r="N33" s="91"/>
      <c r="S33" s="94"/>
    </row>
    <row r="34" spans="1:19" s="43" customFormat="1" ht="12">
      <c r="A34" s="166" t="s">
        <v>69</v>
      </c>
      <c r="B34" s="141"/>
      <c r="C34" s="92"/>
      <c r="D34" s="142"/>
      <c r="E34" s="92"/>
      <c r="F34" s="57"/>
      <c r="G34" s="57"/>
      <c r="H34" s="57"/>
      <c r="I34" s="57"/>
      <c r="J34" s="57"/>
      <c r="K34" s="57"/>
      <c r="L34" s="57"/>
      <c r="M34" s="57"/>
      <c r="N34" s="57"/>
      <c r="S34" s="94"/>
    </row>
    <row r="35" spans="1:19" s="43" customFormat="1" ht="7.5" customHeight="1">
      <c r="A35" s="81"/>
      <c r="B35" s="124"/>
      <c r="C35" s="81"/>
      <c r="D35" s="112"/>
      <c r="E35" s="81"/>
      <c r="F35" s="57"/>
      <c r="G35" s="57"/>
      <c r="H35" s="57"/>
      <c r="I35" s="57"/>
      <c r="J35" s="57"/>
      <c r="K35" s="57"/>
      <c r="L35" s="57"/>
      <c r="M35" s="57"/>
      <c r="N35" s="57"/>
      <c r="S35" s="94"/>
    </row>
    <row r="36" spans="1:19" s="43" customFormat="1" ht="12" customHeight="1">
      <c r="A36" s="81" t="s">
        <v>10</v>
      </c>
      <c r="B36" s="124"/>
      <c r="C36" s="81"/>
      <c r="D36" s="112"/>
      <c r="E36" s="81"/>
      <c r="F36" s="57"/>
      <c r="G36" s="57"/>
      <c r="H36" s="57"/>
      <c r="I36" s="57"/>
      <c r="J36" s="57"/>
      <c r="K36" s="57"/>
      <c r="L36" s="57"/>
      <c r="M36" s="57"/>
      <c r="N36" s="57"/>
      <c r="S36" s="96"/>
    </row>
    <row r="37" spans="1:19" s="43" customFormat="1" ht="12" customHeight="1">
      <c r="A37" s="83" t="s">
        <v>123</v>
      </c>
      <c r="B37" s="133">
        <v>-67</v>
      </c>
      <c r="C37" s="83"/>
      <c r="D37" s="134">
        <v>-154</v>
      </c>
      <c r="E37" s="83"/>
      <c r="F37" s="57">
        <v>-80</v>
      </c>
      <c r="G37" s="57"/>
      <c r="H37" s="57">
        <v>44</v>
      </c>
      <c r="I37" s="57"/>
      <c r="J37" s="57">
        <v>2</v>
      </c>
      <c r="K37" s="57"/>
      <c r="L37" s="57">
        <v>155</v>
      </c>
      <c r="M37" s="57"/>
      <c r="N37" s="57">
        <v>61</v>
      </c>
      <c r="S37" s="96"/>
    </row>
    <row r="38" spans="1:19" s="43" customFormat="1" ht="23.25" customHeight="1">
      <c r="A38" s="143" t="s">
        <v>126</v>
      </c>
      <c r="B38" s="133">
        <v>91</v>
      </c>
      <c r="C38" s="101"/>
      <c r="D38" s="134">
        <v>15</v>
      </c>
      <c r="E38" s="101"/>
      <c r="F38" s="57">
        <v>-30</v>
      </c>
      <c r="G38" s="57"/>
      <c r="H38" s="57">
        <v>-125</v>
      </c>
      <c r="I38" s="57"/>
      <c r="J38" s="57">
        <v>3</v>
      </c>
      <c r="K38" s="57"/>
      <c r="L38" s="57">
        <v>-1</v>
      </c>
      <c r="M38" s="57"/>
      <c r="N38" s="57">
        <v>0</v>
      </c>
      <c r="S38" s="94"/>
    </row>
    <row r="39" spans="1:19" s="43" customFormat="1" ht="23.25" customHeight="1">
      <c r="A39" s="143" t="s">
        <v>125</v>
      </c>
      <c r="B39" s="133">
        <v>0</v>
      </c>
      <c r="C39" s="143"/>
      <c r="D39" s="134">
        <v>0</v>
      </c>
      <c r="E39" s="143"/>
      <c r="F39" s="134">
        <v>0</v>
      </c>
      <c r="G39" s="102"/>
      <c r="H39" s="134">
        <v>0</v>
      </c>
      <c r="I39" s="102"/>
      <c r="J39" s="134">
        <v>0</v>
      </c>
      <c r="K39" s="102"/>
      <c r="L39" s="134">
        <v>0</v>
      </c>
      <c r="M39" s="102"/>
      <c r="N39" s="102">
        <v>-199</v>
      </c>
      <c r="O39" s="451"/>
      <c r="P39" s="451"/>
      <c r="Q39" s="451"/>
      <c r="R39" s="451"/>
      <c r="S39" s="96"/>
    </row>
    <row r="40" spans="1:19" s="43" customFormat="1" ht="12" customHeight="1">
      <c r="A40" s="94" t="s">
        <v>124</v>
      </c>
      <c r="B40" s="133">
        <v>0</v>
      </c>
      <c r="C40" s="94"/>
      <c r="D40" s="134">
        <v>0</v>
      </c>
      <c r="E40" s="94"/>
      <c r="F40" s="84">
        <v>0</v>
      </c>
      <c r="G40" s="57"/>
      <c r="H40" s="57">
        <v>-8</v>
      </c>
      <c r="I40" s="57"/>
      <c r="J40" s="84">
        <v>0</v>
      </c>
      <c r="K40" s="57"/>
      <c r="L40" s="84">
        <v>0</v>
      </c>
      <c r="M40" s="57"/>
      <c r="N40" s="57">
        <v>-138</v>
      </c>
      <c r="S40" s="96"/>
    </row>
    <row r="41" spans="1:19" s="42" customFormat="1" ht="12.75" customHeight="1">
      <c r="A41" s="94" t="s">
        <v>173</v>
      </c>
      <c r="B41" s="133">
        <v>0</v>
      </c>
      <c r="C41" s="101"/>
      <c r="D41" s="134">
        <v>0</v>
      </c>
      <c r="E41" s="101"/>
      <c r="F41" s="84">
        <v>0</v>
      </c>
      <c r="G41" s="57"/>
      <c r="H41" s="84">
        <v>0</v>
      </c>
      <c r="I41" s="57"/>
      <c r="J41" s="84">
        <v>0</v>
      </c>
      <c r="K41" s="57"/>
      <c r="L41" s="84">
        <v>-271</v>
      </c>
      <c r="M41" s="57"/>
      <c r="N41" s="57">
        <v>0</v>
      </c>
      <c r="O41" s="43"/>
      <c r="P41" s="43"/>
      <c r="Q41" s="43"/>
      <c r="R41" s="43"/>
      <c r="S41" s="94"/>
    </row>
    <row r="42" spans="1:19" s="43" customFormat="1" ht="25.5" customHeight="1">
      <c r="A42" s="96" t="s">
        <v>206</v>
      </c>
      <c r="B42" s="133">
        <v>-191</v>
      </c>
      <c r="C42" s="101"/>
      <c r="D42" s="134">
        <v>-353</v>
      </c>
      <c r="E42" s="101"/>
      <c r="F42" s="84">
        <v>0</v>
      </c>
      <c r="G42" s="57"/>
      <c r="H42" s="84">
        <v>0</v>
      </c>
      <c r="I42" s="57"/>
      <c r="J42" s="84">
        <v>0</v>
      </c>
      <c r="K42" s="57"/>
      <c r="L42" s="84">
        <v>0</v>
      </c>
      <c r="M42" s="57"/>
      <c r="N42" s="57">
        <v>0</v>
      </c>
      <c r="S42" s="94"/>
    </row>
    <row r="43" spans="1:19" s="43" customFormat="1" ht="12" customHeight="1">
      <c r="B43" s="144"/>
      <c r="D43" s="145"/>
      <c r="F43" s="98"/>
      <c r="G43" s="87"/>
      <c r="H43" s="98"/>
      <c r="I43" s="87"/>
      <c r="J43" s="98"/>
      <c r="K43" s="87"/>
      <c r="L43" s="98"/>
      <c r="M43" s="87"/>
      <c r="N43" s="98"/>
      <c r="S43" s="94"/>
    </row>
    <row r="44" spans="1:19" s="43" customFormat="1" ht="6.95" customHeight="1">
      <c r="A44" s="101"/>
      <c r="B44" s="146"/>
      <c r="C44" s="101"/>
      <c r="D44" s="147"/>
      <c r="E44" s="101"/>
      <c r="F44" s="87"/>
      <c r="G44" s="57"/>
      <c r="H44" s="88"/>
      <c r="I44" s="57"/>
      <c r="J44" s="87"/>
      <c r="K44" s="57"/>
      <c r="L44" s="87"/>
      <c r="M44" s="57"/>
      <c r="N44" s="87"/>
      <c r="S44" s="94"/>
    </row>
    <row r="45" spans="1:19" s="43" customFormat="1" thickBot="1">
      <c r="A45" s="83"/>
      <c r="B45" s="140">
        <v>-167</v>
      </c>
      <c r="C45" s="83"/>
      <c r="D45" s="137">
        <f>SUM(D37:D42)</f>
        <v>-492</v>
      </c>
      <c r="E45" s="83"/>
      <c r="F45" s="76">
        <f>SUM(F37:F42)</f>
        <v>-110</v>
      </c>
      <c r="G45" s="57"/>
      <c r="H45" s="76">
        <f>SUM(H37:H42)</f>
        <v>-89</v>
      </c>
      <c r="I45" s="57"/>
      <c r="J45" s="76">
        <f>SUM(J37:J42)</f>
        <v>5</v>
      </c>
      <c r="K45" s="57"/>
      <c r="L45" s="76">
        <f>SUM(L37:L42)</f>
        <v>-117</v>
      </c>
      <c r="M45" s="57"/>
      <c r="N45" s="76">
        <f>SUM(N37:N42)</f>
        <v>-276</v>
      </c>
      <c r="S45" s="94"/>
    </row>
    <row r="46" spans="1:19" s="43" customFormat="1" ht="6.95" customHeight="1">
      <c r="A46" s="83"/>
      <c r="B46" s="124"/>
      <c r="C46" s="83"/>
      <c r="D46" s="112"/>
      <c r="E46" s="83"/>
      <c r="F46" s="102"/>
      <c r="G46" s="57"/>
      <c r="H46" s="88"/>
      <c r="I46" s="88"/>
      <c r="J46" s="88"/>
      <c r="K46" s="57"/>
      <c r="L46" s="57"/>
      <c r="M46" s="57"/>
      <c r="N46" s="57"/>
    </row>
    <row r="47" spans="1:19" s="43" customFormat="1" ht="12" customHeight="1">
      <c r="A47" s="81" t="s">
        <v>11</v>
      </c>
      <c r="B47" s="124"/>
      <c r="C47" s="81"/>
      <c r="D47" s="112"/>
      <c r="E47" s="81"/>
      <c r="F47" s="57"/>
      <c r="G47" s="57"/>
      <c r="H47" s="88"/>
      <c r="I47" s="88"/>
      <c r="J47" s="88"/>
      <c r="K47" s="57"/>
      <c r="L47" s="57"/>
      <c r="M47" s="57"/>
      <c r="N47" s="57"/>
      <c r="S47" s="101"/>
    </row>
    <row r="48" spans="1:19" s="43" customFormat="1" ht="23.25" customHeight="1">
      <c r="A48" s="143" t="s">
        <v>132</v>
      </c>
      <c r="B48" s="447">
        <v>0</v>
      </c>
      <c r="C48" s="101"/>
      <c r="D48" s="72" t="s">
        <v>137</v>
      </c>
      <c r="E48" s="101"/>
      <c r="F48" s="87">
        <v>0</v>
      </c>
      <c r="G48" s="87"/>
      <c r="H48" s="87">
        <v>0</v>
      </c>
      <c r="I48" s="84"/>
      <c r="J48" s="87">
        <v>0</v>
      </c>
      <c r="K48" s="84"/>
      <c r="L48" s="87">
        <v>189</v>
      </c>
      <c r="M48" s="57"/>
      <c r="N48" s="88">
        <v>0</v>
      </c>
      <c r="S48" s="94"/>
    </row>
    <row r="49" spans="1:19" s="43" customFormat="1" ht="24.75" customHeight="1">
      <c r="A49" s="96" t="s">
        <v>205</v>
      </c>
      <c r="B49" s="133">
        <v>-17</v>
      </c>
      <c r="C49" s="94"/>
      <c r="D49" s="134"/>
      <c r="E49" s="94"/>
      <c r="F49" s="57"/>
      <c r="G49" s="57"/>
      <c r="H49" s="57"/>
      <c r="I49" s="57"/>
      <c r="J49" s="57"/>
      <c r="K49" s="57"/>
      <c r="L49" s="57"/>
      <c r="M49" s="57"/>
      <c r="N49" s="57"/>
      <c r="S49" s="83"/>
    </row>
    <row r="50" spans="1:19" s="43" customFormat="1" ht="12.75" customHeight="1">
      <c r="A50" s="94" t="s">
        <v>131</v>
      </c>
      <c r="B50" s="133">
        <v>-7</v>
      </c>
      <c r="C50" s="94"/>
      <c r="D50" s="134">
        <v>-14</v>
      </c>
      <c r="E50" s="94"/>
      <c r="F50" s="57">
        <v>-8</v>
      </c>
      <c r="G50" s="57"/>
      <c r="H50" s="57">
        <v>-8</v>
      </c>
      <c r="I50" s="57"/>
      <c r="J50" s="57">
        <v>-74</v>
      </c>
      <c r="K50" s="57"/>
      <c r="L50" s="57">
        <v>-70</v>
      </c>
      <c r="M50" s="57"/>
      <c r="N50" s="57">
        <v>-15</v>
      </c>
      <c r="S50" s="83"/>
    </row>
    <row r="51" spans="1:19" s="43" customFormat="1" ht="12" customHeight="1">
      <c r="A51" s="94" t="s">
        <v>130</v>
      </c>
      <c r="B51" s="133">
        <v>-616</v>
      </c>
      <c r="C51" s="94"/>
      <c r="D51" s="134">
        <v>-111</v>
      </c>
      <c r="E51" s="94"/>
      <c r="F51" s="57">
        <v>-83</v>
      </c>
      <c r="G51" s="57"/>
      <c r="H51" s="57">
        <v>-247</v>
      </c>
      <c r="I51" s="57"/>
      <c r="J51" s="57">
        <v>-294</v>
      </c>
      <c r="K51" s="57"/>
      <c r="L51" s="57">
        <v>-248</v>
      </c>
      <c r="M51" s="57"/>
      <c r="N51" s="57">
        <v>-164</v>
      </c>
      <c r="S51" s="83"/>
    </row>
    <row r="52" spans="1:19" s="43" customFormat="1" ht="12.75" customHeight="1">
      <c r="A52" s="94" t="s">
        <v>68</v>
      </c>
      <c r="B52" s="135">
        <v>0</v>
      </c>
      <c r="C52" s="94"/>
      <c r="D52" s="136">
        <v>0</v>
      </c>
      <c r="E52" s="94"/>
      <c r="F52" s="65">
        <v>0</v>
      </c>
      <c r="G52" s="57"/>
      <c r="H52" s="65">
        <v>0</v>
      </c>
      <c r="I52" s="57"/>
      <c r="J52" s="65">
        <v>0</v>
      </c>
      <c r="K52" s="57"/>
      <c r="L52" s="65">
        <v>0</v>
      </c>
      <c r="M52" s="57"/>
      <c r="N52" s="65">
        <v>-100</v>
      </c>
      <c r="S52" s="83"/>
    </row>
    <row r="53" spans="1:19" s="43" customFormat="1" ht="6.95" customHeight="1">
      <c r="A53" s="61"/>
      <c r="B53" s="124"/>
      <c r="C53" s="61"/>
      <c r="D53" s="112"/>
      <c r="E53" s="61"/>
      <c r="F53" s="84"/>
      <c r="G53" s="91"/>
      <c r="H53" s="86"/>
      <c r="I53" s="91"/>
      <c r="J53" s="86"/>
      <c r="K53" s="91"/>
      <c r="L53" s="86"/>
      <c r="M53" s="91"/>
      <c r="N53" s="86"/>
      <c r="S53" s="94"/>
    </row>
    <row r="54" spans="1:19" s="43" customFormat="1" thickBot="1">
      <c r="A54" s="83"/>
      <c r="B54" s="140">
        <v>-640</v>
      </c>
      <c r="C54" s="83"/>
      <c r="D54" s="137">
        <v>-125</v>
      </c>
      <c r="E54" s="83"/>
      <c r="F54" s="76">
        <f>SUM(F48:F52)</f>
        <v>-91</v>
      </c>
      <c r="G54" s="88"/>
      <c r="H54" s="76">
        <f>SUM(H48:H52)</f>
        <v>-255</v>
      </c>
      <c r="I54" s="88"/>
      <c r="J54" s="76">
        <f>SUM(J48:J52)</f>
        <v>-368</v>
      </c>
      <c r="K54" s="88"/>
      <c r="L54" s="76">
        <f>SUM(L48:L52)</f>
        <v>-129</v>
      </c>
      <c r="M54" s="88"/>
      <c r="N54" s="76">
        <f>SUM(N48:N52)</f>
        <v>-279</v>
      </c>
      <c r="S54" s="94"/>
    </row>
    <row r="55" spans="1:19" s="43" customFormat="1" ht="6.95" customHeight="1">
      <c r="A55" s="61"/>
      <c r="B55" s="148"/>
      <c r="C55" s="61"/>
      <c r="D55" s="148"/>
      <c r="E55" s="61"/>
      <c r="F55" s="83"/>
      <c r="G55" s="61"/>
      <c r="H55" s="61"/>
      <c r="I55" s="61"/>
      <c r="J55" s="61"/>
      <c r="K55" s="61"/>
      <c r="L55" s="61"/>
      <c r="M55" s="61"/>
      <c r="N55" s="61"/>
      <c r="S55" s="94"/>
    </row>
    <row r="56" spans="1:19" s="43" customFormat="1" ht="12">
      <c r="A56" s="441" t="s">
        <v>61</v>
      </c>
      <c r="B56" s="149"/>
      <c r="C56" s="103"/>
      <c r="D56" s="149"/>
      <c r="E56" s="103"/>
      <c r="F56" s="83"/>
      <c r="G56" s="61"/>
      <c r="H56" s="61"/>
      <c r="I56" s="61"/>
      <c r="J56" s="61"/>
      <c r="K56" s="61"/>
      <c r="L56" s="61"/>
      <c r="M56" s="61"/>
      <c r="N56" s="61"/>
      <c r="S56" s="94"/>
    </row>
    <row r="57" spans="1:19" s="43" customFormat="1" ht="12" customHeight="1">
      <c r="A57" s="61"/>
      <c r="B57" s="460" t="s">
        <v>81</v>
      </c>
      <c r="C57" s="460"/>
      <c r="D57" s="460"/>
      <c r="E57" s="460"/>
      <c r="F57" s="460"/>
      <c r="G57" s="460"/>
      <c r="H57" s="460"/>
      <c r="I57" s="460"/>
      <c r="J57" s="460"/>
      <c r="K57" s="460"/>
      <c r="L57" s="460"/>
      <c r="M57" s="460"/>
      <c r="N57" s="460"/>
      <c r="S57" s="94"/>
    </row>
    <row r="58" spans="1:19" s="43" customFormat="1" ht="12" customHeight="1">
      <c r="A58" s="61"/>
      <c r="B58" s="44" t="s">
        <v>7</v>
      </c>
      <c r="C58" s="61"/>
      <c r="D58" s="45" t="s">
        <v>8</v>
      </c>
      <c r="E58" s="61"/>
      <c r="F58" s="105" t="s">
        <v>5</v>
      </c>
      <c r="G58" s="457"/>
      <c r="H58" s="106" t="s">
        <v>6</v>
      </c>
      <c r="I58" s="457"/>
      <c r="J58" s="106" t="s">
        <v>7</v>
      </c>
      <c r="K58" s="459"/>
      <c r="L58" s="106" t="s">
        <v>8</v>
      </c>
      <c r="M58" s="459"/>
      <c r="N58" s="106" t="s">
        <v>5</v>
      </c>
      <c r="S58" s="94"/>
    </row>
    <row r="59" spans="1:19" s="43" customFormat="1" ht="12" customHeight="1">
      <c r="A59" s="61"/>
      <c r="B59" s="50">
        <v>2014</v>
      </c>
      <c r="C59" s="61"/>
      <c r="D59" s="51">
        <v>2014</v>
      </c>
      <c r="E59" s="61"/>
      <c r="F59" s="107">
        <v>2014</v>
      </c>
      <c r="G59" s="457"/>
      <c r="H59" s="108">
        <v>2013</v>
      </c>
      <c r="I59" s="458"/>
      <c r="J59" s="108">
        <v>2013</v>
      </c>
      <c r="K59" s="459"/>
      <c r="L59" s="108">
        <v>2013</v>
      </c>
      <c r="M59" s="459"/>
      <c r="N59" s="108">
        <v>2013</v>
      </c>
    </row>
    <row r="60" spans="1:19" s="43" customFormat="1" ht="12" customHeight="1">
      <c r="A60" s="61"/>
      <c r="B60" s="50" t="s">
        <v>1</v>
      </c>
      <c r="C60" s="61"/>
      <c r="D60" s="51" t="s">
        <v>1</v>
      </c>
      <c r="E60" s="61"/>
      <c r="F60" s="109" t="s">
        <v>1</v>
      </c>
      <c r="G60" s="110"/>
      <c r="H60" s="110" t="s">
        <v>1</v>
      </c>
      <c r="I60" s="111"/>
      <c r="J60" s="110" t="s">
        <v>1</v>
      </c>
      <c r="K60" s="110"/>
      <c r="L60" s="110" t="s">
        <v>1</v>
      </c>
      <c r="M60" s="110"/>
      <c r="N60" s="110" t="s">
        <v>1</v>
      </c>
    </row>
    <row r="61" spans="1:19" s="43" customFormat="1" ht="6.95" customHeight="1">
      <c r="A61" s="61"/>
      <c r="B61" s="124"/>
      <c r="C61" s="61"/>
      <c r="D61" s="112"/>
      <c r="E61" s="61"/>
      <c r="F61" s="112"/>
      <c r="G61" s="113"/>
      <c r="H61" s="113"/>
      <c r="I61" s="114"/>
      <c r="J61" s="113"/>
      <c r="K61" s="113"/>
      <c r="L61" s="113"/>
      <c r="M61" s="113"/>
      <c r="N61" s="113"/>
    </row>
    <row r="62" spans="1:19" s="43" customFormat="1" ht="12" customHeight="1">
      <c r="A62" s="61" t="s">
        <v>62</v>
      </c>
      <c r="B62" s="133">
        <v>366720</v>
      </c>
      <c r="C62" s="61"/>
      <c r="D62" s="134">
        <v>380108</v>
      </c>
      <c r="E62" s="61"/>
      <c r="F62" s="57">
        <v>373099</v>
      </c>
      <c r="G62" s="115"/>
      <c r="H62" s="59">
        <v>375086</v>
      </c>
      <c r="I62" s="59"/>
      <c r="J62" s="59">
        <v>368967</v>
      </c>
      <c r="K62" s="59"/>
      <c r="L62" s="59">
        <v>358464</v>
      </c>
      <c r="M62" s="59"/>
      <c r="N62" s="59">
        <v>362741</v>
      </c>
    </row>
    <row r="63" spans="1:19" s="43" customFormat="1" ht="12" customHeight="1">
      <c r="A63" s="61" t="s">
        <v>98</v>
      </c>
      <c r="B63" s="133">
        <v>587766</v>
      </c>
      <c r="C63" s="61"/>
      <c r="D63" s="134">
        <v>597714</v>
      </c>
      <c r="E63" s="61"/>
      <c r="F63" s="57">
        <v>583756</v>
      </c>
      <c r="G63" s="115"/>
      <c r="H63" s="59">
        <v>579994</v>
      </c>
      <c r="I63" s="59"/>
      <c r="J63" s="59">
        <v>569286</v>
      </c>
      <c r="K63" s="59"/>
      <c r="L63" s="59">
        <v>547140</v>
      </c>
      <c r="M63" s="59"/>
      <c r="N63" s="59">
        <v>556411</v>
      </c>
    </row>
    <row r="64" spans="1:19" s="43" customFormat="1" ht="12" customHeight="1">
      <c r="A64" s="61"/>
      <c r="B64" s="124"/>
      <c r="C64" s="61"/>
      <c r="D64" s="112"/>
      <c r="E64" s="61"/>
      <c r="F64" s="83"/>
      <c r="G64" s="116"/>
      <c r="H64" s="61"/>
      <c r="I64" s="61"/>
      <c r="J64" s="61"/>
      <c r="K64" s="61"/>
      <c r="L64" s="61"/>
      <c r="M64" s="61"/>
      <c r="N64" s="61"/>
    </row>
    <row r="65" spans="1:14" s="43" customFormat="1" ht="12" customHeight="1">
      <c r="A65" s="61"/>
      <c r="B65" s="50" t="s">
        <v>83</v>
      </c>
      <c r="C65" s="61"/>
      <c r="D65" s="51" t="s">
        <v>83</v>
      </c>
      <c r="E65" s="61"/>
      <c r="F65" s="117" t="s">
        <v>83</v>
      </c>
      <c r="G65" s="118"/>
      <c r="H65" s="118" t="s">
        <v>83</v>
      </c>
      <c r="I65" s="119"/>
      <c r="J65" s="118" t="s">
        <v>83</v>
      </c>
      <c r="K65" s="118"/>
      <c r="L65" s="118" t="s">
        <v>83</v>
      </c>
      <c r="M65" s="118"/>
      <c r="N65" s="118" t="s">
        <v>83</v>
      </c>
    </row>
    <row r="66" spans="1:14" s="43" customFormat="1" ht="6.95" customHeight="1">
      <c r="A66" s="61"/>
      <c r="B66" s="124"/>
      <c r="C66" s="61"/>
      <c r="D66" s="112"/>
      <c r="E66" s="61"/>
      <c r="F66" s="112"/>
      <c r="G66" s="113"/>
      <c r="H66" s="113"/>
      <c r="I66" s="114"/>
      <c r="J66" s="113"/>
      <c r="K66" s="113"/>
      <c r="L66" s="113"/>
      <c r="M66" s="113"/>
      <c r="N66" s="113"/>
    </row>
    <row r="67" spans="1:14" s="43" customFormat="1" ht="12" customHeight="1">
      <c r="A67" s="61" t="s">
        <v>174</v>
      </c>
      <c r="B67" s="409">
        <v>209</v>
      </c>
      <c r="C67" s="129"/>
      <c r="D67" s="397">
        <v>223</v>
      </c>
      <c r="E67" s="353"/>
      <c r="F67" s="397">
        <v>227</v>
      </c>
      <c r="G67" s="399"/>
      <c r="H67" s="397">
        <f>+RWAs!H10</f>
        <v>233.5</v>
      </c>
      <c r="I67" s="397"/>
      <c r="J67" s="397">
        <f>+RWAs!J10</f>
        <v>239.7</v>
      </c>
      <c r="K67" s="397"/>
      <c r="L67" s="397">
        <f>+RWAs!L10</f>
        <v>243.4</v>
      </c>
      <c r="M67" s="397"/>
      <c r="N67" s="397">
        <f>+RWAs!N10</f>
        <v>264.2</v>
      </c>
    </row>
    <row r="68" spans="1:14" s="43" customFormat="1" ht="6.95" customHeight="1">
      <c r="B68" s="133"/>
      <c r="D68" s="134"/>
      <c r="F68" s="54"/>
    </row>
    <row r="69" spans="1:14" s="43" customFormat="1" ht="12" customHeight="1">
      <c r="B69" s="344" t="s">
        <v>47</v>
      </c>
      <c r="C69" s="129"/>
      <c r="D69" s="450" t="s">
        <v>47</v>
      </c>
      <c r="E69" s="129"/>
      <c r="F69" s="450" t="s">
        <v>47</v>
      </c>
      <c r="G69" s="450"/>
      <c r="H69" s="450" t="s">
        <v>47</v>
      </c>
      <c r="I69" s="450"/>
      <c r="J69" s="450" t="s">
        <v>47</v>
      </c>
      <c r="K69" s="450"/>
      <c r="L69" s="450" t="s">
        <v>47</v>
      </c>
      <c r="M69" s="450"/>
      <c r="N69" s="450" t="s">
        <v>47</v>
      </c>
    </row>
    <row r="70" spans="1:14" s="43" customFormat="1" ht="6.95" customHeight="1">
      <c r="B70" s="124"/>
      <c r="D70" s="112"/>
      <c r="F70" s="54"/>
    </row>
    <row r="71" spans="1:14" s="43" customFormat="1" ht="12" customHeight="1">
      <c r="A71" s="43" t="s">
        <v>176</v>
      </c>
      <c r="B71" s="409">
        <v>2.4</v>
      </c>
      <c r="C71" s="129"/>
      <c r="D71" s="397">
        <v>2.4</v>
      </c>
      <c r="E71" s="129"/>
      <c r="F71" s="397">
        <v>3</v>
      </c>
      <c r="G71" s="397"/>
      <c r="H71" s="397">
        <v>3</v>
      </c>
      <c r="I71" s="397"/>
      <c r="J71" s="397">
        <v>2.6</v>
      </c>
      <c r="K71" s="397"/>
      <c r="L71" s="397">
        <v>2.7</v>
      </c>
      <c r="M71" s="397"/>
      <c r="N71" s="397">
        <v>2.4</v>
      </c>
    </row>
    <row r="72" spans="1:14" s="43" customFormat="1" ht="6.95" customHeight="1">
      <c r="B72" s="114"/>
      <c r="D72" s="114"/>
      <c r="F72" s="54"/>
    </row>
    <row r="73" spans="1:14" s="43" customFormat="1" ht="12">
      <c r="B73" s="114"/>
      <c r="D73" s="114"/>
      <c r="F73" s="54"/>
    </row>
    <row r="74" spans="1:14">
      <c r="A74" s="43" t="s">
        <v>196</v>
      </c>
    </row>
    <row r="75" spans="1:14" s="43" customFormat="1" ht="12">
      <c r="B75" s="114"/>
      <c r="D75" s="114"/>
      <c r="F75" s="54"/>
    </row>
    <row r="76" spans="1:14" s="43" customFormat="1" ht="12">
      <c r="A76" s="129" t="s">
        <v>175</v>
      </c>
      <c r="B76" s="114"/>
      <c r="D76" s="114"/>
      <c r="F76" s="54"/>
    </row>
    <row r="77" spans="1:14">
      <c r="A77" s="130" t="s">
        <v>152</v>
      </c>
    </row>
  </sheetData>
  <sortState ref="A48:S52">
    <sortCondition ref="A48"/>
  </sortState>
  <customSheetViews>
    <customSheetView guid="{6A6962C3-E482-4427-A8C8-08CAA95BA31A}" showPageBreaks="1" topLeftCell="A19">
      <selection activeCell="B65" sqref="B65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selection activeCell="A74" sqref="A74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D16" sqref="D16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6" topLeftCell="B7" activePane="bottomRight" state="frozen"/>
      <selection pane="bottomRight" activeCell="A35" sqref="A35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 fitToPage="1">
      <pane xSplit="1" ySplit="7" topLeftCell="B8" activePane="bottomRight" state="frozen"/>
      <selection pane="bottomRight" activeCell="B3" sqref="B3:N3"/>
      <pageMargins left="0" right="0" top="0.74803149606299213" bottom="0.74803149606299213" header="0.31496062992125984" footer="0.31496062992125984"/>
      <printOptions horizontalCentered="1" verticalCentered="1"/>
      <pageSetup paperSize="9" scale="52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30" showPageBreaks="1" fitToPage="1">
      <pane xSplit="1" ySplit="7" topLeftCell="B65" activePane="bottomRight" state="frozen"/>
      <selection pane="bottomRight" activeCell="A78" sqref="A78:XFD79"/>
      <pageMargins left="0" right="0" top="0.74803149606299213" bottom="0.74803149606299213" header="0.31496062992125984" footer="0.31496062992125984"/>
      <printOptions horizontalCentered="1" verticalCentered="1"/>
      <pageSetup paperSize="9" scale="51" orientation="portrait" r:id="rId6"/>
      <headerFooter>
        <evenFooter>&amp;LRESTRICTED</evenFooter>
        <firstFooter>&amp;LRESTRICTED</firstFooter>
      </headerFooter>
    </customSheetView>
  </customSheetViews>
  <mergeCells count="11">
    <mergeCell ref="B3:N3"/>
    <mergeCell ref="G58:G59"/>
    <mergeCell ref="I58:I59"/>
    <mergeCell ref="K58:K59"/>
    <mergeCell ref="M58:M59"/>
    <mergeCell ref="B57:N57"/>
    <mergeCell ref="A4:A5"/>
    <mergeCell ref="G4:G5"/>
    <mergeCell ref="I4:I5"/>
    <mergeCell ref="K4:K5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7"/>
  <headerFooter>
    <oddFooter>&amp;LPUBLIC</oddFooter>
    <evenFooter>&amp;LPUBLIC</evenFooter>
    <firstFooter>&amp;LPUBLIC</first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36"/>
  <sheetViews>
    <sheetView zoomScaleNormal="100" workbookViewId="0">
      <selection activeCell="A44" sqref="A44"/>
    </sheetView>
  </sheetViews>
  <sheetFormatPr defaultRowHeight="12.75"/>
  <cols>
    <col min="1" max="1" width="55.42578125" style="8" customWidth="1"/>
    <col min="2" max="2" width="10.7109375" style="13" customWidth="1"/>
    <col min="3" max="3" width="2.7109375" style="8" customWidth="1"/>
    <col min="4" max="4" width="10.7109375" style="13" customWidth="1"/>
    <col min="5" max="5" width="2.7109375" style="8" customWidth="1"/>
    <col min="6" max="6" width="9.140625" style="12"/>
    <col min="7" max="7" width="2.7109375" style="8" customWidth="1"/>
    <col min="8" max="8" width="9.140625" style="8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6384" width="9.140625" style="8"/>
  </cols>
  <sheetData>
    <row r="1" spans="1:14" ht="15">
      <c r="A1" s="163" t="s">
        <v>80</v>
      </c>
      <c r="B1" s="30"/>
      <c r="C1" s="2"/>
      <c r="D1" s="30"/>
      <c r="E1" s="2"/>
      <c r="F1" s="11"/>
      <c r="G1" s="10"/>
      <c r="H1" s="10"/>
      <c r="I1" s="10"/>
      <c r="J1" s="10"/>
      <c r="K1" s="10"/>
      <c r="L1" s="10"/>
      <c r="M1" s="10"/>
      <c r="N1" s="10"/>
    </row>
    <row r="2" spans="1:14" ht="12" customHeight="1">
      <c r="A2" s="164" t="s">
        <v>53</v>
      </c>
      <c r="B2" s="31"/>
      <c r="C2" s="1"/>
      <c r="D2" s="31"/>
      <c r="E2" s="1"/>
      <c r="F2" s="11"/>
      <c r="G2" s="10"/>
      <c r="H2" s="10"/>
      <c r="I2" s="10"/>
      <c r="J2" s="10"/>
      <c r="K2" s="10"/>
      <c r="L2" s="10"/>
      <c r="M2" s="10"/>
      <c r="N2" s="10"/>
    </row>
    <row r="3" spans="1:14" s="43" customFormat="1" ht="12" customHeight="1">
      <c r="A3" s="42"/>
      <c r="B3" s="460" t="s">
        <v>0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</row>
    <row r="4" spans="1:14" s="43" customFormat="1" ht="12" customHeight="1">
      <c r="A4" s="461"/>
      <c r="B4" s="44" t="s">
        <v>7</v>
      </c>
      <c r="C4" s="42"/>
      <c r="D4" s="45" t="s">
        <v>8</v>
      </c>
      <c r="E4" s="42"/>
      <c r="F4" s="45" t="s">
        <v>5</v>
      </c>
      <c r="G4" s="462"/>
      <c r="H4" s="46" t="s">
        <v>6</v>
      </c>
      <c r="I4" s="462"/>
      <c r="J4" s="46" t="s">
        <v>7</v>
      </c>
      <c r="K4" s="464"/>
      <c r="L4" s="46" t="s">
        <v>8</v>
      </c>
      <c r="M4" s="464"/>
      <c r="N4" s="46" t="s">
        <v>5</v>
      </c>
    </row>
    <row r="5" spans="1:14" s="43" customFormat="1" ht="12" customHeight="1">
      <c r="A5" s="461"/>
      <c r="B5" s="50">
        <v>2014</v>
      </c>
      <c r="C5" s="42"/>
      <c r="D5" s="51">
        <v>2014</v>
      </c>
      <c r="E5" s="42"/>
      <c r="F5" s="48">
        <v>2014</v>
      </c>
      <c r="G5" s="462"/>
      <c r="H5" s="49">
        <v>2013</v>
      </c>
      <c r="I5" s="463"/>
      <c r="J5" s="49">
        <v>2013</v>
      </c>
      <c r="K5" s="464"/>
      <c r="L5" s="49">
        <v>2013</v>
      </c>
      <c r="M5" s="464"/>
      <c r="N5" s="49">
        <v>2013</v>
      </c>
    </row>
    <row r="6" spans="1:14" s="43" customFormat="1" ht="12" customHeight="1">
      <c r="A6" s="42"/>
      <c r="B6" s="50" t="s">
        <v>1</v>
      </c>
      <c r="C6" s="42"/>
      <c r="D6" s="51" t="s">
        <v>1</v>
      </c>
      <c r="E6" s="42"/>
      <c r="F6" s="51" t="s">
        <v>1</v>
      </c>
      <c r="G6" s="52"/>
      <c r="H6" s="52" t="s">
        <v>1</v>
      </c>
      <c r="I6" s="53"/>
      <c r="J6" s="52" t="s">
        <v>1</v>
      </c>
      <c r="K6" s="52"/>
      <c r="L6" s="52" t="s">
        <v>1</v>
      </c>
      <c r="M6" s="52"/>
      <c r="N6" s="52" t="s">
        <v>1</v>
      </c>
    </row>
    <row r="7" spans="1:14" s="43" customFormat="1" ht="6.95" customHeight="1">
      <c r="A7" s="61"/>
      <c r="B7" s="131"/>
      <c r="C7" s="42"/>
      <c r="D7" s="132"/>
      <c r="E7" s="42"/>
      <c r="F7" s="102"/>
      <c r="G7" s="150"/>
      <c r="H7" s="151"/>
      <c r="I7" s="150"/>
      <c r="J7" s="151"/>
      <c r="K7" s="152"/>
      <c r="L7" s="151"/>
      <c r="M7" s="152"/>
      <c r="N7" s="151"/>
    </row>
    <row r="8" spans="1:14" s="43" customFormat="1" ht="12" customHeight="1">
      <c r="A8" s="61" t="s">
        <v>87</v>
      </c>
      <c r="B8" s="133">
        <v>2705</v>
      </c>
      <c r="C8" s="61"/>
      <c r="D8" s="134">
        <v>2633</v>
      </c>
      <c r="E8" s="61"/>
      <c r="F8" s="57">
        <v>2551</v>
      </c>
      <c r="G8" s="58"/>
      <c r="H8" s="59">
        <v>2604</v>
      </c>
      <c r="I8" s="58"/>
      <c r="J8" s="59">
        <v>2547</v>
      </c>
      <c r="K8" s="60"/>
      <c r="L8" s="59">
        <v>2535</v>
      </c>
      <c r="M8" s="60"/>
      <c r="N8" s="59">
        <v>2515</v>
      </c>
    </row>
    <row r="9" spans="1:14" s="43" customFormat="1" ht="12" customHeight="1">
      <c r="A9" s="61" t="s">
        <v>88</v>
      </c>
      <c r="B9" s="133">
        <v>1205</v>
      </c>
      <c r="C9" s="61"/>
      <c r="D9" s="134">
        <v>1212</v>
      </c>
      <c r="E9" s="61"/>
      <c r="F9" s="57">
        <v>1201</v>
      </c>
      <c r="G9" s="58"/>
      <c r="H9" s="59">
        <v>1185</v>
      </c>
      <c r="I9" s="58"/>
      <c r="J9" s="59">
        <v>1196</v>
      </c>
      <c r="K9" s="60"/>
      <c r="L9" s="59">
        <v>1191</v>
      </c>
      <c r="M9" s="60"/>
      <c r="N9" s="59">
        <v>1145</v>
      </c>
    </row>
    <row r="10" spans="1:14" s="43" customFormat="1" ht="12" customHeight="1">
      <c r="A10" s="61" t="s">
        <v>89</v>
      </c>
      <c r="B10" s="133">
        <v>147</v>
      </c>
      <c r="C10" s="61"/>
      <c r="D10" s="134">
        <v>156</v>
      </c>
      <c r="E10" s="61"/>
      <c r="F10" s="57">
        <v>180</v>
      </c>
      <c r="G10" s="58"/>
      <c r="H10" s="59">
        <v>146</v>
      </c>
      <c r="I10" s="58"/>
      <c r="J10" s="59">
        <v>156</v>
      </c>
      <c r="K10" s="60"/>
      <c r="L10" s="59">
        <v>174</v>
      </c>
      <c r="M10" s="60"/>
      <c r="N10" s="59">
        <v>171</v>
      </c>
    </row>
    <row r="11" spans="1:14" s="43" customFormat="1" ht="12" customHeight="1">
      <c r="A11" s="61" t="s">
        <v>90</v>
      </c>
      <c r="B11" s="135">
        <v>145</v>
      </c>
      <c r="C11" s="61"/>
      <c r="D11" s="136">
        <v>105</v>
      </c>
      <c r="E11" s="61"/>
      <c r="F11" s="65">
        <v>78</v>
      </c>
      <c r="G11" s="58"/>
      <c r="H11" s="66">
        <v>582</v>
      </c>
      <c r="I11" s="58"/>
      <c r="J11" s="66">
        <v>86</v>
      </c>
      <c r="K11" s="60"/>
      <c r="L11" s="66">
        <v>30</v>
      </c>
      <c r="M11" s="60"/>
      <c r="N11" s="66">
        <v>102</v>
      </c>
    </row>
    <row r="12" spans="1:14" s="43" customFormat="1" ht="6.95" customHeight="1">
      <c r="A12" s="67"/>
      <c r="B12" s="133"/>
      <c r="C12" s="67"/>
      <c r="D12" s="134"/>
      <c r="E12" s="67"/>
      <c r="F12" s="57"/>
      <c r="G12" s="58"/>
      <c r="H12" s="59"/>
      <c r="I12" s="58"/>
      <c r="J12" s="59"/>
      <c r="K12" s="60"/>
      <c r="L12" s="59"/>
      <c r="M12" s="60"/>
      <c r="N12" s="59"/>
    </row>
    <row r="13" spans="1:14" s="43" customFormat="1" ht="24">
      <c r="A13" s="68" t="s">
        <v>91</v>
      </c>
      <c r="B13" s="133">
        <v>4202</v>
      </c>
      <c r="C13" s="68"/>
      <c r="D13" s="134">
        <v>4106</v>
      </c>
      <c r="E13" s="68"/>
      <c r="F13" s="57">
        <v>4010</v>
      </c>
      <c r="G13" s="58"/>
      <c r="H13" s="59">
        <v>4517</v>
      </c>
      <c r="I13" s="58"/>
      <c r="J13" s="59">
        <v>3985</v>
      </c>
      <c r="K13" s="60"/>
      <c r="L13" s="59">
        <v>3930</v>
      </c>
      <c r="M13" s="60"/>
      <c r="N13" s="59">
        <v>3933</v>
      </c>
    </row>
    <row r="14" spans="1:14" s="43" customFormat="1" ht="12">
      <c r="A14" s="69"/>
      <c r="B14" s="133"/>
      <c r="C14" s="69"/>
      <c r="D14" s="134"/>
      <c r="E14" s="69"/>
      <c r="F14" s="57"/>
      <c r="G14" s="58"/>
      <c r="H14" s="59"/>
      <c r="I14" s="58"/>
      <c r="J14" s="59"/>
      <c r="K14" s="60"/>
      <c r="L14" s="59"/>
      <c r="M14" s="60"/>
      <c r="N14" s="59"/>
    </row>
    <row r="15" spans="1:14" s="43" customFormat="1" ht="12">
      <c r="A15" s="61" t="s">
        <v>92</v>
      </c>
      <c r="B15" s="135">
        <v>-408</v>
      </c>
      <c r="C15" s="61"/>
      <c r="D15" s="136">
        <v>-365</v>
      </c>
      <c r="E15" s="61"/>
      <c r="F15" s="65">
        <v>-197</v>
      </c>
      <c r="G15" s="70"/>
      <c r="H15" s="71">
        <v>-543</v>
      </c>
      <c r="I15" s="70"/>
      <c r="J15" s="71">
        <v>-681</v>
      </c>
      <c r="K15" s="72"/>
      <c r="L15" s="71">
        <v>-802</v>
      </c>
      <c r="M15" s="72"/>
      <c r="N15" s="71">
        <v>-358</v>
      </c>
    </row>
    <row r="16" spans="1:14" s="43" customFormat="1" ht="6.95" customHeight="1">
      <c r="A16" s="73"/>
      <c r="B16" s="133"/>
      <c r="C16" s="73"/>
      <c r="D16" s="134"/>
      <c r="E16" s="73"/>
      <c r="F16" s="57"/>
      <c r="G16" s="58"/>
      <c r="H16" s="59"/>
      <c r="I16" s="58"/>
      <c r="J16" s="59"/>
      <c r="K16" s="60"/>
      <c r="L16" s="59"/>
      <c r="M16" s="60"/>
      <c r="N16" s="59"/>
    </row>
    <row r="17" spans="1:15" s="43" customFormat="1" ht="12">
      <c r="A17" s="73" t="s">
        <v>93</v>
      </c>
      <c r="B17" s="133">
        <v>3794</v>
      </c>
      <c r="C17" s="73"/>
      <c r="D17" s="134">
        <v>3741</v>
      </c>
      <c r="E17" s="73"/>
      <c r="F17" s="57">
        <f>+F13+F15</f>
        <v>3813</v>
      </c>
      <c r="G17" s="58"/>
      <c r="H17" s="59">
        <f>H13+H15</f>
        <v>3974</v>
      </c>
      <c r="I17" s="58"/>
      <c r="J17" s="59">
        <f>J13+J15</f>
        <v>3304</v>
      </c>
      <c r="K17" s="60"/>
      <c r="L17" s="59">
        <f>L13+L15</f>
        <v>3128</v>
      </c>
      <c r="M17" s="60"/>
      <c r="N17" s="59">
        <f>+N13+N15</f>
        <v>3575</v>
      </c>
    </row>
    <row r="18" spans="1:15" s="43" customFormat="1" ht="6.95" customHeight="1">
      <c r="A18" s="61"/>
      <c r="B18" s="133"/>
      <c r="C18" s="61"/>
      <c r="D18" s="134"/>
      <c r="E18" s="61"/>
      <c r="F18" s="57"/>
      <c r="G18" s="58"/>
      <c r="H18" s="59"/>
      <c r="I18" s="58"/>
      <c r="J18" s="59"/>
      <c r="K18" s="60"/>
      <c r="L18" s="59"/>
      <c r="M18" s="60"/>
      <c r="N18" s="59"/>
    </row>
    <row r="19" spans="1:15" s="43" customFormat="1" ht="12">
      <c r="A19" s="61" t="s">
        <v>3</v>
      </c>
      <c r="B19" s="135">
        <v>-1943</v>
      </c>
      <c r="C19" s="61"/>
      <c r="D19" s="136">
        <v>-1849</v>
      </c>
      <c r="E19" s="61"/>
      <c r="F19" s="65">
        <v>-1739</v>
      </c>
      <c r="G19" s="70"/>
      <c r="H19" s="71">
        <v>-1878</v>
      </c>
      <c r="I19" s="70"/>
      <c r="J19" s="71">
        <v>-1834</v>
      </c>
      <c r="K19" s="72"/>
      <c r="L19" s="71">
        <v>-1611</v>
      </c>
      <c r="M19" s="72"/>
      <c r="N19" s="71">
        <v>-1726</v>
      </c>
    </row>
    <row r="20" spans="1:15" s="43" customFormat="1" ht="6.95" customHeight="1">
      <c r="A20" s="73"/>
      <c r="B20" s="133"/>
      <c r="C20" s="73"/>
      <c r="D20" s="134"/>
      <c r="E20" s="73"/>
      <c r="F20" s="57"/>
      <c r="G20" s="58"/>
      <c r="H20" s="59"/>
      <c r="I20" s="58"/>
      <c r="J20" s="59"/>
      <c r="K20" s="60"/>
      <c r="L20" s="59"/>
      <c r="M20" s="60"/>
      <c r="N20" s="59"/>
    </row>
    <row r="21" spans="1:15" s="43" customFormat="1" ht="12">
      <c r="A21" s="73" t="s">
        <v>38</v>
      </c>
      <c r="B21" s="133">
        <v>1851</v>
      </c>
      <c r="C21" s="73"/>
      <c r="D21" s="134">
        <v>1892</v>
      </c>
      <c r="E21" s="73"/>
      <c r="F21" s="57">
        <f>+F17+F19</f>
        <v>2074</v>
      </c>
      <c r="G21" s="58"/>
      <c r="H21" s="59">
        <f>H17+H19</f>
        <v>2096</v>
      </c>
      <c r="I21" s="58"/>
      <c r="J21" s="59">
        <f>J17+J19</f>
        <v>1470</v>
      </c>
      <c r="K21" s="60"/>
      <c r="L21" s="59">
        <f>L17+L19</f>
        <v>1517</v>
      </c>
      <c r="M21" s="60"/>
      <c r="N21" s="59">
        <f>+N17+N19</f>
        <v>1849</v>
      </c>
    </row>
    <row r="22" spans="1:15" s="43" customFormat="1" ht="6.95" customHeight="1">
      <c r="A22" s="74"/>
      <c r="B22" s="133"/>
      <c r="C22" s="74"/>
      <c r="D22" s="134"/>
      <c r="E22" s="74"/>
      <c r="F22" s="57"/>
      <c r="G22" s="60"/>
      <c r="H22" s="59"/>
      <c r="I22" s="60"/>
      <c r="J22" s="59"/>
      <c r="K22" s="60"/>
      <c r="L22" s="59"/>
      <c r="M22" s="60"/>
      <c r="N22" s="59"/>
    </row>
    <row r="23" spans="1:15" s="43" customFormat="1" ht="12">
      <c r="A23" s="61" t="s">
        <v>94</v>
      </c>
      <c r="B23" s="135">
        <v>440</v>
      </c>
      <c r="C23" s="61"/>
      <c r="D23" s="136">
        <v>459</v>
      </c>
      <c r="E23" s="61"/>
      <c r="F23" s="65">
        <v>346</v>
      </c>
      <c r="G23" s="60"/>
      <c r="H23" s="66">
        <v>330</v>
      </c>
      <c r="I23" s="60"/>
      <c r="J23" s="66">
        <v>412</v>
      </c>
      <c r="K23" s="60"/>
      <c r="L23" s="66">
        <v>429</v>
      </c>
      <c r="M23" s="60"/>
      <c r="N23" s="66">
        <v>338</v>
      </c>
    </row>
    <row r="24" spans="1:15" s="43" customFormat="1" ht="6.95" customHeight="1">
      <c r="A24" s="73"/>
      <c r="B24" s="133"/>
      <c r="C24" s="73"/>
      <c r="D24" s="134"/>
      <c r="E24" s="73"/>
      <c r="F24" s="57"/>
      <c r="G24" s="58"/>
      <c r="H24" s="59"/>
      <c r="I24" s="58"/>
      <c r="J24" s="59"/>
      <c r="K24" s="60"/>
      <c r="L24" s="59"/>
      <c r="M24" s="60"/>
      <c r="N24" s="59"/>
    </row>
    <row r="25" spans="1:15" s="43" customFormat="1" thickBot="1">
      <c r="A25" s="73" t="s">
        <v>95</v>
      </c>
      <c r="B25" s="140">
        <v>2291</v>
      </c>
      <c r="C25" s="73"/>
      <c r="D25" s="137">
        <v>2351</v>
      </c>
      <c r="E25" s="73"/>
      <c r="F25" s="76">
        <f>+F21+F23</f>
        <v>2420</v>
      </c>
      <c r="G25" s="58"/>
      <c r="H25" s="77">
        <f>H21+H23</f>
        <v>2426</v>
      </c>
      <c r="I25" s="58"/>
      <c r="J25" s="77">
        <f>J21+J23</f>
        <v>1882</v>
      </c>
      <c r="K25" s="60"/>
      <c r="L25" s="77">
        <f>L21+L23</f>
        <v>1946</v>
      </c>
      <c r="M25" s="60"/>
      <c r="N25" s="77">
        <f>N21+N23</f>
        <v>2187</v>
      </c>
    </row>
    <row r="26" spans="1:15" s="43" customFormat="1" ht="6.95" customHeight="1">
      <c r="A26" s="42"/>
      <c r="B26" s="133"/>
      <c r="C26" s="42"/>
      <c r="D26" s="134"/>
      <c r="E26" s="42"/>
      <c r="F26" s="102"/>
      <c r="G26" s="150"/>
      <c r="H26" s="151"/>
      <c r="I26" s="150"/>
      <c r="J26" s="151"/>
      <c r="K26" s="152"/>
      <c r="L26" s="151"/>
      <c r="M26" s="152"/>
      <c r="N26" s="151"/>
    </row>
    <row r="27" spans="1:15" s="43" customFormat="1" ht="12" customHeight="1">
      <c r="A27" s="165" t="s">
        <v>202</v>
      </c>
      <c r="B27" s="133"/>
      <c r="C27" s="78"/>
      <c r="D27" s="134"/>
      <c r="E27" s="78"/>
      <c r="F27" s="102"/>
      <c r="G27" s="60"/>
      <c r="H27" s="59"/>
      <c r="I27" s="60"/>
      <c r="J27" s="59"/>
      <c r="K27" s="60"/>
      <c r="L27" s="59"/>
      <c r="M27" s="60"/>
      <c r="N27" s="59"/>
    </row>
    <row r="28" spans="1:15" s="43" customFormat="1" ht="7.5" customHeight="1">
      <c r="A28" s="153"/>
      <c r="B28" s="133"/>
      <c r="C28" s="81"/>
      <c r="D28" s="134"/>
      <c r="E28" s="81"/>
      <c r="F28" s="102"/>
      <c r="G28" s="57"/>
      <c r="H28" s="57"/>
      <c r="I28" s="57"/>
      <c r="J28" s="57"/>
      <c r="K28" s="57"/>
      <c r="L28" s="57"/>
      <c r="M28" s="57"/>
      <c r="N28" s="57"/>
    </row>
    <row r="29" spans="1:15" s="43" customFormat="1" ht="12" customHeight="1">
      <c r="A29" s="139" t="s">
        <v>65</v>
      </c>
      <c r="B29" s="210">
        <v>0</v>
      </c>
      <c r="C29" s="444"/>
      <c r="D29" s="211">
        <v>0</v>
      </c>
      <c r="E29" s="444"/>
      <c r="F29" s="87">
        <v>0</v>
      </c>
      <c r="G29" s="87"/>
      <c r="H29" s="87">
        <v>0</v>
      </c>
      <c r="I29" s="87"/>
      <c r="J29" s="87">
        <v>0</v>
      </c>
      <c r="K29" s="87"/>
      <c r="L29" s="87">
        <v>0</v>
      </c>
      <c r="M29" s="87"/>
      <c r="N29" s="87">
        <v>0</v>
      </c>
    </row>
    <row r="30" spans="1:15" s="43" customFormat="1" ht="12" customHeight="1">
      <c r="A30" s="61" t="s">
        <v>84</v>
      </c>
      <c r="B30" s="133">
        <v>0</v>
      </c>
      <c r="C30" s="61"/>
      <c r="D30" s="211">
        <v>0</v>
      </c>
      <c r="E30" s="61"/>
      <c r="F30" s="57">
        <v>-8</v>
      </c>
      <c r="G30" s="91"/>
      <c r="H30" s="57">
        <v>-481.012</v>
      </c>
      <c r="I30" s="91"/>
      <c r="J30" s="57">
        <v>9.9179999999999993</v>
      </c>
      <c r="K30" s="58"/>
      <c r="L30" s="57">
        <v>-6</v>
      </c>
      <c r="M30" s="60"/>
      <c r="N30" s="134">
        <v>-0.65300000000000002</v>
      </c>
      <c r="O30" s="59"/>
    </row>
    <row r="31" spans="1:15" s="446" customFormat="1" ht="12" customHeight="1">
      <c r="A31" s="444" t="s">
        <v>66</v>
      </c>
      <c r="B31" s="447">
        <v>0</v>
      </c>
      <c r="C31" s="444"/>
      <c r="D31" s="72">
        <v>-1</v>
      </c>
      <c r="E31" s="444"/>
      <c r="F31" s="87">
        <v>-4</v>
      </c>
      <c r="G31" s="87"/>
      <c r="H31" s="87">
        <v>21</v>
      </c>
      <c r="I31" s="91"/>
      <c r="J31" s="87">
        <v>-29</v>
      </c>
      <c r="K31" s="58"/>
      <c r="L31" s="87">
        <v>-21</v>
      </c>
      <c r="M31" s="60"/>
      <c r="N31" s="87">
        <v>-23</v>
      </c>
      <c r="O31" s="60"/>
    </row>
    <row r="32" spans="1:15" s="43" customFormat="1" ht="6.95" customHeight="1">
      <c r="A32" s="61"/>
      <c r="B32" s="133"/>
      <c r="C32" s="61"/>
      <c r="D32" s="134"/>
      <c r="E32" s="61"/>
      <c r="F32" s="84"/>
      <c r="G32" s="91"/>
      <c r="H32" s="86"/>
      <c r="I32" s="91"/>
      <c r="J32" s="86"/>
      <c r="K32" s="91"/>
      <c r="L32" s="86"/>
      <c r="M32" s="91"/>
      <c r="N32" s="86"/>
    </row>
    <row r="33" spans="1:19" s="43" customFormat="1" ht="6.95" customHeight="1">
      <c r="A33" s="61"/>
      <c r="B33" s="133"/>
      <c r="C33" s="61"/>
      <c r="D33" s="134"/>
      <c r="E33" s="61"/>
      <c r="F33" s="102"/>
      <c r="G33" s="60"/>
      <c r="H33" s="59"/>
      <c r="I33" s="59"/>
      <c r="J33" s="59"/>
      <c r="K33" s="59"/>
      <c r="L33" s="59"/>
      <c r="M33" s="59"/>
      <c r="N33" s="59"/>
    </row>
    <row r="34" spans="1:19" s="43" customFormat="1" ht="12">
      <c r="A34" s="166" t="s">
        <v>69</v>
      </c>
      <c r="B34" s="141"/>
      <c r="C34" s="92"/>
      <c r="D34" s="142"/>
      <c r="E34" s="92"/>
      <c r="F34" s="57"/>
      <c r="G34" s="57"/>
      <c r="H34" s="57"/>
      <c r="I34" s="57"/>
      <c r="J34" s="57"/>
      <c r="K34" s="57"/>
      <c r="L34" s="57"/>
      <c r="M34" s="57"/>
      <c r="N34" s="57"/>
      <c r="S34" s="94"/>
    </row>
    <row r="35" spans="1:19" s="43" customFormat="1" ht="7.5" customHeight="1">
      <c r="A35" s="81"/>
      <c r="B35" s="124"/>
      <c r="C35" s="81"/>
      <c r="D35" s="112"/>
      <c r="E35" s="81"/>
      <c r="F35" s="57"/>
      <c r="G35" s="57"/>
      <c r="H35" s="57"/>
      <c r="I35" s="57"/>
      <c r="J35" s="57"/>
      <c r="K35" s="57"/>
      <c r="L35" s="57"/>
      <c r="M35" s="57"/>
      <c r="N35" s="57"/>
      <c r="S35" s="94"/>
    </row>
    <row r="36" spans="1:19" s="43" customFormat="1" ht="12" customHeight="1">
      <c r="A36" s="81" t="s">
        <v>10</v>
      </c>
      <c r="B36" s="124"/>
      <c r="C36" s="81"/>
      <c r="D36" s="112"/>
      <c r="E36" s="81"/>
      <c r="F36" s="57"/>
      <c r="G36" s="57"/>
      <c r="H36" s="57"/>
      <c r="I36" s="57"/>
      <c r="J36" s="57"/>
      <c r="K36" s="57"/>
      <c r="L36" s="57"/>
      <c r="M36" s="57"/>
      <c r="N36" s="57"/>
      <c r="S36" s="96"/>
    </row>
    <row r="37" spans="1:19" s="43" customFormat="1" ht="26.25" customHeight="1">
      <c r="A37" s="83" t="s">
        <v>123</v>
      </c>
      <c r="B37" s="133">
        <v>1</v>
      </c>
      <c r="C37" s="83"/>
      <c r="D37" s="134">
        <v>0</v>
      </c>
      <c r="E37" s="83"/>
      <c r="F37" s="57">
        <v>0</v>
      </c>
      <c r="G37" s="57"/>
      <c r="H37" s="57">
        <v>0</v>
      </c>
      <c r="I37" s="57"/>
      <c r="J37" s="57">
        <v>0</v>
      </c>
      <c r="K37" s="57"/>
      <c r="L37" s="57">
        <v>0</v>
      </c>
      <c r="M37" s="57"/>
      <c r="N37" s="57">
        <v>0</v>
      </c>
      <c r="S37" s="96"/>
    </row>
    <row r="38" spans="1:19" s="43" customFormat="1" ht="24" customHeight="1">
      <c r="A38" s="96" t="s">
        <v>206</v>
      </c>
      <c r="B38" s="133">
        <v>-2</v>
      </c>
      <c r="C38" s="101"/>
      <c r="D38" s="134">
        <v>-14</v>
      </c>
      <c r="E38" s="101"/>
      <c r="F38" s="84">
        <v>0</v>
      </c>
      <c r="G38" s="57"/>
      <c r="H38" s="84">
        <v>0</v>
      </c>
      <c r="I38" s="57"/>
      <c r="J38" s="84">
        <v>0</v>
      </c>
      <c r="K38" s="57"/>
      <c r="L38" s="84">
        <v>0</v>
      </c>
      <c r="M38" s="57"/>
      <c r="N38" s="57">
        <v>0</v>
      </c>
      <c r="S38" s="94"/>
    </row>
    <row r="39" spans="1:19" s="43" customFormat="1" ht="12" customHeight="1">
      <c r="A39" s="101"/>
      <c r="B39" s="133"/>
      <c r="C39" s="101"/>
      <c r="D39" s="134"/>
      <c r="E39" s="101"/>
      <c r="F39" s="57"/>
      <c r="G39" s="57"/>
      <c r="H39" s="57"/>
      <c r="I39" s="57"/>
      <c r="J39" s="57"/>
      <c r="K39" s="57"/>
      <c r="L39" s="57"/>
      <c r="M39" s="57"/>
      <c r="N39" s="57"/>
      <c r="S39" s="94"/>
    </row>
    <row r="40" spans="1:19" s="43" customFormat="1" ht="12" customHeight="1">
      <c r="A40" s="94"/>
      <c r="B40" s="133"/>
      <c r="C40" s="101"/>
      <c r="D40" s="134"/>
      <c r="E40" s="101"/>
      <c r="F40" s="84"/>
      <c r="G40" s="57"/>
      <c r="H40" s="84"/>
      <c r="I40" s="57"/>
      <c r="J40" s="84"/>
      <c r="K40" s="57"/>
      <c r="L40" s="84"/>
      <c r="M40" s="57"/>
      <c r="N40" s="57"/>
      <c r="S40" s="94"/>
    </row>
    <row r="41" spans="1:19" s="43" customFormat="1" ht="12" customHeight="1">
      <c r="A41" s="101"/>
      <c r="B41" s="133"/>
      <c r="C41" s="101"/>
      <c r="D41" s="134"/>
      <c r="E41" s="101"/>
      <c r="F41" s="84"/>
      <c r="G41" s="57"/>
      <c r="H41" s="84"/>
      <c r="I41" s="57"/>
      <c r="J41" s="84"/>
      <c r="K41" s="57"/>
      <c r="L41" s="84"/>
      <c r="M41" s="57"/>
      <c r="N41" s="57"/>
      <c r="S41" s="94"/>
    </row>
    <row r="42" spans="1:19" s="43" customFormat="1" ht="12" customHeight="1">
      <c r="A42" s="94"/>
      <c r="B42" s="133"/>
      <c r="C42" s="94"/>
      <c r="D42" s="134"/>
      <c r="E42" s="94"/>
      <c r="F42" s="84"/>
      <c r="G42" s="57"/>
      <c r="H42" s="57"/>
      <c r="I42" s="57"/>
      <c r="J42" s="84"/>
      <c r="K42" s="57"/>
      <c r="L42" s="84"/>
      <c r="M42" s="57"/>
      <c r="N42" s="57"/>
      <c r="S42" s="96"/>
    </row>
    <row r="43" spans="1:19" s="43" customFormat="1" ht="12" customHeight="1">
      <c r="B43" s="144"/>
      <c r="D43" s="145"/>
      <c r="F43" s="98"/>
      <c r="G43" s="87"/>
      <c r="H43" s="98"/>
      <c r="I43" s="87"/>
      <c r="J43" s="98"/>
      <c r="K43" s="87"/>
      <c r="L43" s="98"/>
      <c r="M43" s="87"/>
      <c r="N43" s="98"/>
      <c r="S43" s="94"/>
    </row>
    <row r="44" spans="1:19" s="43" customFormat="1" ht="6.95" customHeight="1">
      <c r="A44" s="101"/>
      <c r="B44" s="146"/>
      <c r="C44" s="101"/>
      <c r="D44" s="147"/>
      <c r="E44" s="101"/>
      <c r="F44" s="87"/>
      <c r="G44" s="57"/>
      <c r="H44" s="88"/>
      <c r="I44" s="57"/>
      <c r="J44" s="87"/>
      <c r="K44" s="57"/>
      <c r="L44" s="87"/>
      <c r="M44" s="57"/>
      <c r="N44" s="87"/>
      <c r="S44" s="94"/>
    </row>
    <row r="45" spans="1:19" s="43" customFormat="1" thickBot="1">
      <c r="A45" s="83"/>
      <c r="B45" s="140">
        <v>-1</v>
      </c>
      <c r="C45" s="83"/>
      <c r="D45" s="137">
        <v>-14</v>
      </c>
      <c r="E45" s="83"/>
      <c r="F45" s="76">
        <v>0</v>
      </c>
      <c r="G45" s="57"/>
      <c r="H45" s="76">
        <v>0</v>
      </c>
      <c r="I45" s="57"/>
      <c r="J45" s="76">
        <v>0</v>
      </c>
      <c r="K45" s="57"/>
      <c r="L45" s="76">
        <v>0</v>
      </c>
      <c r="M45" s="57"/>
      <c r="N45" s="76">
        <v>0</v>
      </c>
      <c r="S45" s="94"/>
    </row>
    <row r="46" spans="1:19" s="43" customFormat="1" ht="6.95" customHeight="1">
      <c r="A46" s="83"/>
      <c r="B46" s="124"/>
      <c r="C46" s="83"/>
      <c r="D46" s="112"/>
      <c r="E46" s="83"/>
      <c r="F46" s="102"/>
      <c r="G46" s="57"/>
      <c r="H46" s="88"/>
      <c r="I46" s="88"/>
      <c r="J46" s="88"/>
      <c r="K46" s="57"/>
      <c r="L46" s="57"/>
      <c r="M46" s="57"/>
      <c r="N46" s="57"/>
    </row>
    <row r="47" spans="1:19" s="43" customFormat="1" ht="12" customHeight="1">
      <c r="A47" s="81" t="s">
        <v>11</v>
      </c>
      <c r="B47" s="124"/>
      <c r="C47" s="81"/>
      <c r="D47" s="112"/>
      <c r="E47" s="81"/>
      <c r="F47" s="57"/>
      <c r="G47" s="57"/>
      <c r="H47" s="88"/>
      <c r="I47" s="88"/>
      <c r="J47" s="88"/>
      <c r="K47" s="57"/>
      <c r="L47" s="57"/>
      <c r="M47" s="57"/>
      <c r="N47" s="57"/>
      <c r="S47" s="101"/>
    </row>
    <row r="48" spans="1:19" s="43" customFormat="1" ht="22.5" customHeight="1">
      <c r="A48" s="96" t="s">
        <v>132</v>
      </c>
      <c r="B48" s="133">
        <v>0</v>
      </c>
      <c r="C48" s="94"/>
      <c r="D48" s="134">
        <v>0</v>
      </c>
      <c r="E48" s="94"/>
      <c r="F48" s="57">
        <v>0</v>
      </c>
      <c r="G48" s="57"/>
      <c r="H48" s="57">
        <v>0</v>
      </c>
      <c r="I48" s="57"/>
      <c r="J48" s="57">
        <v>0</v>
      </c>
      <c r="K48" s="57"/>
      <c r="L48" s="57">
        <v>160</v>
      </c>
      <c r="M48" s="57"/>
      <c r="N48" s="57">
        <v>0</v>
      </c>
      <c r="S48" s="83"/>
    </row>
    <row r="49" spans="1:19" s="43" customFormat="1" ht="12" customHeight="1">
      <c r="A49" s="94" t="s">
        <v>131</v>
      </c>
      <c r="B49" s="133">
        <v>-4</v>
      </c>
      <c r="C49" s="94"/>
      <c r="D49" s="134">
        <v>-5</v>
      </c>
      <c r="E49" s="94"/>
      <c r="F49" s="57">
        <v>-1</v>
      </c>
      <c r="G49" s="57"/>
      <c r="H49" s="57">
        <v>19</v>
      </c>
      <c r="I49" s="57"/>
      <c r="J49" s="57">
        <v>-28</v>
      </c>
      <c r="K49" s="57"/>
      <c r="L49" s="57">
        <v>-21</v>
      </c>
      <c r="M49" s="57"/>
      <c r="N49" s="57">
        <v>-1</v>
      </c>
      <c r="S49" s="83"/>
    </row>
    <row r="50" spans="1:19" s="43" customFormat="1" ht="12.75" customHeight="1">
      <c r="A50" s="94" t="s">
        <v>130</v>
      </c>
      <c r="B50" s="133">
        <v>-39</v>
      </c>
      <c r="C50" s="94"/>
      <c r="D50" s="134">
        <v>-20</v>
      </c>
      <c r="E50" s="94"/>
      <c r="F50" s="57">
        <v>0</v>
      </c>
      <c r="G50" s="57"/>
      <c r="H50" s="57">
        <v>-80</v>
      </c>
      <c r="I50" s="57"/>
      <c r="J50" s="57">
        <v>-68</v>
      </c>
      <c r="K50" s="57"/>
      <c r="L50" s="57">
        <v>0</v>
      </c>
      <c r="M50" s="57"/>
      <c r="N50" s="57">
        <v>0</v>
      </c>
      <c r="S50" s="83"/>
    </row>
    <row r="51" spans="1:19" s="43" customFormat="1" ht="12" customHeight="1">
      <c r="A51" s="101"/>
      <c r="B51" s="135"/>
      <c r="C51" s="101"/>
      <c r="D51" s="136"/>
      <c r="E51" s="101"/>
      <c r="F51" s="98"/>
      <c r="G51" s="87"/>
      <c r="H51" s="98"/>
      <c r="I51" s="84"/>
      <c r="J51" s="98"/>
      <c r="K51" s="84"/>
      <c r="L51" s="98"/>
      <c r="M51" s="57"/>
      <c r="N51" s="65"/>
      <c r="S51" s="94"/>
    </row>
    <row r="52" spans="1:19" s="43" customFormat="1" ht="6.95" customHeight="1">
      <c r="A52" s="61"/>
      <c r="B52" s="124"/>
      <c r="C52" s="61"/>
      <c r="D52" s="112"/>
      <c r="E52" s="61"/>
      <c r="F52" s="84"/>
      <c r="G52" s="91"/>
      <c r="H52" s="86"/>
      <c r="I52" s="91"/>
      <c r="J52" s="86"/>
      <c r="K52" s="91"/>
      <c r="L52" s="86"/>
      <c r="M52" s="91"/>
      <c r="N52" s="86"/>
      <c r="S52" s="94"/>
    </row>
    <row r="53" spans="1:19" s="43" customFormat="1" thickBot="1">
      <c r="A53" s="83"/>
      <c r="B53" s="140">
        <v>-43</v>
      </c>
      <c r="C53" s="83"/>
      <c r="D53" s="137">
        <v>-25</v>
      </c>
      <c r="E53" s="83"/>
      <c r="F53" s="76">
        <f>SUM(F48:F51)</f>
        <v>-1</v>
      </c>
      <c r="G53" s="88"/>
      <c r="H53" s="76">
        <f>SUM(H48:H51)</f>
        <v>-61</v>
      </c>
      <c r="I53" s="88"/>
      <c r="J53" s="76">
        <f>SUM(J48:J51)</f>
        <v>-96</v>
      </c>
      <c r="K53" s="88"/>
      <c r="L53" s="76">
        <f>SUM(L48:L51)</f>
        <v>139</v>
      </c>
      <c r="M53" s="88"/>
      <c r="N53" s="76">
        <f>SUM(N48:N51)</f>
        <v>-1</v>
      </c>
      <c r="S53" s="94"/>
    </row>
    <row r="54" spans="1:19" s="43" customFormat="1" ht="6.95" customHeight="1">
      <c r="A54" s="61"/>
      <c r="B54" s="133"/>
      <c r="C54" s="61"/>
      <c r="D54" s="134"/>
      <c r="E54" s="61"/>
      <c r="F54" s="57"/>
      <c r="G54" s="59"/>
      <c r="H54" s="59"/>
      <c r="I54" s="59"/>
      <c r="J54" s="59"/>
      <c r="K54" s="59"/>
      <c r="L54" s="59"/>
      <c r="M54" s="59"/>
      <c r="N54" s="59"/>
    </row>
    <row r="55" spans="1:19" s="43" customFormat="1" ht="12">
      <c r="A55" s="165" t="s">
        <v>25</v>
      </c>
      <c r="B55" s="133"/>
      <c r="C55" s="103"/>
      <c r="D55" s="134"/>
      <c r="E55" s="103"/>
      <c r="F55" s="57"/>
      <c r="G55" s="59"/>
      <c r="H55" s="59"/>
      <c r="I55" s="59"/>
      <c r="J55" s="59"/>
      <c r="K55" s="59"/>
      <c r="L55" s="59"/>
      <c r="M55" s="59"/>
      <c r="N55" s="59"/>
    </row>
    <row r="56" spans="1:19" s="43" customFormat="1" ht="6.95" customHeight="1">
      <c r="A56" s="61"/>
      <c r="B56" s="133"/>
      <c r="C56" s="61"/>
      <c r="D56" s="134"/>
      <c r="E56" s="61"/>
      <c r="F56" s="84"/>
      <c r="G56" s="91"/>
      <c r="H56" s="86"/>
      <c r="I56" s="91"/>
      <c r="J56" s="86"/>
      <c r="K56" s="91"/>
      <c r="L56" s="86"/>
      <c r="M56" s="91"/>
      <c r="N56" s="86"/>
    </row>
    <row r="57" spans="1:19" s="43" customFormat="1" ht="12" customHeight="1">
      <c r="A57" s="61" t="s">
        <v>156</v>
      </c>
      <c r="B57" s="133">
        <v>761</v>
      </c>
      <c r="C57" s="61"/>
      <c r="D57" s="134">
        <v>743</v>
      </c>
      <c r="E57" s="61"/>
      <c r="F57" s="57">
        <v>686</v>
      </c>
      <c r="G57" s="59"/>
      <c r="H57" s="59">
        <v>713</v>
      </c>
      <c r="I57" s="59"/>
      <c r="J57" s="59">
        <v>757</v>
      </c>
      <c r="K57" s="59"/>
      <c r="L57" s="59">
        <v>746</v>
      </c>
      <c r="M57" s="59"/>
      <c r="N57" s="59">
        <v>713</v>
      </c>
    </row>
    <row r="58" spans="1:19" s="43" customFormat="1" ht="12" customHeight="1">
      <c r="A58" s="61" t="s">
        <v>27</v>
      </c>
      <c r="B58" s="133">
        <v>1626</v>
      </c>
      <c r="C58" s="61"/>
      <c r="D58" s="134">
        <v>1614</v>
      </c>
      <c r="E58" s="61"/>
      <c r="F58" s="57">
        <v>1494</v>
      </c>
      <c r="G58" s="59"/>
      <c r="H58" s="59">
        <v>1541</v>
      </c>
      <c r="I58" s="59"/>
      <c r="J58" s="59">
        <v>1554</v>
      </c>
      <c r="K58" s="59"/>
      <c r="L58" s="59">
        <v>1520</v>
      </c>
      <c r="M58" s="59"/>
      <c r="N58" s="59">
        <v>1488</v>
      </c>
    </row>
    <row r="59" spans="1:19" s="43" customFormat="1" ht="12" customHeight="1">
      <c r="A59" s="61" t="s">
        <v>157</v>
      </c>
      <c r="B59" s="133"/>
      <c r="C59" s="61"/>
      <c r="D59" s="134"/>
      <c r="E59" s="61"/>
      <c r="F59" s="57"/>
      <c r="G59" s="59"/>
      <c r="H59" s="59"/>
      <c r="I59" s="59"/>
      <c r="J59" s="59"/>
      <c r="K59" s="59"/>
      <c r="L59" s="59"/>
      <c r="M59" s="59"/>
      <c r="N59" s="59"/>
    </row>
    <row r="60" spans="1:19" s="43" customFormat="1" ht="12" customHeight="1">
      <c r="A60" s="154" t="s">
        <v>82</v>
      </c>
      <c r="B60" s="133">
        <v>1432</v>
      </c>
      <c r="C60" s="61"/>
      <c r="D60" s="134">
        <v>1416</v>
      </c>
      <c r="E60" s="61"/>
      <c r="F60" s="57">
        <v>1322</v>
      </c>
      <c r="G60" s="59"/>
      <c r="H60" s="59">
        <v>1363</v>
      </c>
      <c r="I60" s="59"/>
      <c r="J60" s="59">
        <v>1345</v>
      </c>
      <c r="K60" s="59"/>
      <c r="L60" s="59">
        <v>1304</v>
      </c>
      <c r="M60" s="59"/>
      <c r="N60" s="59">
        <v>1275</v>
      </c>
    </row>
    <row r="61" spans="1:19" s="43" customFormat="1" ht="12" customHeight="1">
      <c r="A61" s="61" t="s">
        <v>20</v>
      </c>
      <c r="B61" s="135">
        <v>383</v>
      </c>
      <c r="C61" s="61"/>
      <c r="D61" s="136">
        <v>333</v>
      </c>
      <c r="E61" s="61"/>
      <c r="F61" s="155">
        <v>508</v>
      </c>
      <c r="G61" s="156"/>
      <c r="H61" s="157">
        <v>900</v>
      </c>
      <c r="I61" s="156"/>
      <c r="J61" s="157">
        <v>329</v>
      </c>
      <c r="K61" s="156"/>
      <c r="L61" s="157">
        <v>360</v>
      </c>
      <c r="M61" s="156"/>
      <c r="N61" s="157">
        <v>457</v>
      </c>
    </row>
    <row r="62" spans="1:19" s="43" customFormat="1" ht="6.95" customHeight="1">
      <c r="A62" s="42"/>
      <c r="B62" s="133"/>
      <c r="C62" s="61"/>
      <c r="D62" s="134"/>
      <c r="E62" s="61"/>
      <c r="F62" s="158"/>
      <c r="G62" s="156"/>
      <c r="H62" s="156"/>
      <c r="I62" s="156"/>
      <c r="J62" s="156"/>
      <c r="K62" s="156"/>
      <c r="L62" s="156"/>
      <c r="M62" s="156"/>
      <c r="N62" s="156"/>
    </row>
    <row r="63" spans="1:19" s="43" customFormat="1" ht="15" customHeight="1" thickBot="1">
      <c r="A63" s="61" t="s">
        <v>158</v>
      </c>
      <c r="B63" s="140">
        <v>4202</v>
      </c>
      <c r="C63" s="61"/>
      <c r="D63" s="137">
        <v>4106</v>
      </c>
      <c r="E63" s="61"/>
      <c r="F63" s="159">
        <f>F57+F58+F60+F61</f>
        <v>4010</v>
      </c>
      <c r="G63" s="156"/>
      <c r="H63" s="160">
        <f>H57+H58+H60+H61</f>
        <v>4517</v>
      </c>
      <c r="I63" s="156"/>
      <c r="J63" s="160">
        <f>J57+J58+J60+J61</f>
        <v>3985</v>
      </c>
      <c r="K63" s="156"/>
      <c r="L63" s="160">
        <f>L57+L58+L60+L61</f>
        <v>3930</v>
      </c>
      <c r="M63" s="156"/>
      <c r="N63" s="160">
        <f>N57+N58+N60+N61</f>
        <v>3933</v>
      </c>
    </row>
    <row r="64" spans="1:19" s="43" customFormat="1" ht="12">
      <c r="A64" s="61"/>
      <c r="B64" s="114"/>
      <c r="C64" s="61"/>
      <c r="D64" s="114"/>
      <c r="E64" s="61"/>
      <c r="F64" s="83"/>
      <c r="G64" s="61"/>
      <c r="H64" s="61"/>
      <c r="I64" s="61"/>
      <c r="J64" s="61"/>
      <c r="K64" s="61"/>
      <c r="L64" s="61"/>
      <c r="M64" s="61"/>
      <c r="N64" s="61"/>
    </row>
    <row r="65" spans="1:14" s="43" customFormat="1" ht="12" customHeight="1">
      <c r="A65" s="61" t="s">
        <v>159</v>
      </c>
      <c r="B65" s="114"/>
      <c r="C65" s="61"/>
      <c r="D65" s="114"/>
      <c r="E65" s="61"/>
      <c r="F65" s="57"/>
      <c r="G65" s="59"/>
      <c r="H65" s="59"/>
      <c r="I65" s="59"/>
      <c r="J65" s="59"/>
      <c r="K65" s="59"/>
      <c r="L65" s="59"/>
      <c r="M65" s="59"/>
      <c r="N65" s="59"/>
    </row>
    <row r="66" spans="1:14" s="43" customFormat="1" ht="12" customHeight="1">
      <c r="A66" s="61" t="s">
        <v>160</v>
      </c>
      <c r="B66" s="114"/>
      <c r="C66" s="61"/>
      <c r="D66" s="114"/>
      <c r="E66" s="61"/>
      <c r="F66" s="57"/>
      <c r="G66" s="59"/>
      <c r="H66" s="59"/>
      <c r="I66" s="59"/>
      <c r="J66" s="59"/>
      <c r="K66" s="59"/>
      <c r="L66" s="59"/>
      <c r="M66" s="59"/>
      <c r="N66" s="59"/>
    </row>
    <row r="67" spans="1:14" s="43" customFormat="1" ht="12">
      <c r="A67" s="61"/>
      <c r="B67" s="114"/>
      <c r="D67" s="114"/>
      <c r="F67" s="83"/>
      <c r="G67" s="61"/>
      <c r="H67" s="61"/>
      <c r="I67" s="61"/>
      <c r="J67" s="61"/>
      <c r="K67" s="61"/>
      <c r="L67" s="61"/>
      <c r="M67" s="61"/>
      <c r="N67" s="61"/>
    </row>
    <row r="68" spans="1:14" s="43" customFormat="1" ht="12">
      <c r="A68" s="61"/>
      <c r="B68" s="114"/>
      <c r="D68" s="114"/>
      <c r="F68" s="83"/>
      <c r="G68" s="61"/>
      <c r="H68" s="61"/>
      <c r="I68" s="61"/>
      <c r="J68" s="61"/>
      <c r="K68" s="61"/>
      <c r="L68" s="61"/>
      <c r="M68" s="61"/>
      <c r="N68" s="61"/>
    </row>
    <row r="69" spans="1:14" s="43" customFormat="1" ht="12" customHeight="1">
      <c r="A69" s="165" t="s">
        <v>61</v>
      </c>
      <c r="B69" s="161"/>
      <c r="C69" s="78"/>
      <c r="D69" s="161"/>
      <c r="E69" s="78"/>
      <c r="F69" s="158"/>
      <c r="G69" s="156"/>
      <c r="H69" s="156"/>
      <c r="I69" s="156"/>
      <c r="J69" s="156"/>
      <c r="K69" s="156"/>
      <c r="L69" s="156"/>
      <c r="M69" s="156"/>
      <c r="N69" s="156"/>
    </row>
    <row r="70" spans="1:14" s="43" customFormat="1" ht="12" customHeight="1">
      <c r="A70" s="61"/>
      <c r="B70" s="460" t="s">
        <v>81</v>
      </c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</row>
    <row r="71" spans="1:14" s="43" customFormat="1" ht="12" customHeight="1">
      <c r="A71" s="61"/>
      <c r="B71" s="44" t="s">
        <v>7</v>
      </c>
      <c r="C71" s="61"/>
      <c r="D71" s="45" t="s">
        <v>8</v>
      </c>
      <c r="E71" s="61"/>
      <c r="F71" s="105" t="s">
        <v>5</v>
      </c>
      <c r="G71" s="457"/>
      <c r="H71" s="106" t="s">
        <v>6</v>
      </c>
      <c r="I71" s="457"/>
      <c r="J71" s="106" t="s">
        <v>7</v>
      </c>
      <c r="K71" s="459"/>
      <c r="L71" s="106" t="s">
        <v>8</v>
      </c>
      <c r="M71" s="459"/>
      <c r="N71" s="106" t="s">
        <v>5</v>
      </c>
    </row>
    <row r="72" spans="1:14" s="43" customFormat="1" ht="12" customHeight="1">
      <c r="A72" s="61"/>
      <c r="B72" s="50">
        <v>2014</v>
      </c>
      <c r="D72" s="51">
        <v>2014</v>
      </c>
      <c r="F72" s="107">
        <v>2014</v>
      </c>
      <c r="G72" s="457"/>
      <c r="H72" s="108">
        <v>2013</v>
      </c>
      <c r="I72" s="458"/>
      <c r="J72" s="108">
        <v>2013</v>
      </c>
      <c r="K72" s="459"/>
      <c r="L72" s="108">
        <v>2013</v>
      </c>
      <c r="M72" s="459"/>
      <c r="N72" s="108">
        <v>2013</v>
      </c>
    </row>
    <row r="73" spans="1:14" s="43" customFormat="1" ht="12" customHeight="1">
      <c r="A73" s="61"/>
      <c r="B73" s="50" t="s">
        <v>1</v>
      </c>
      <c r="D73" s="51" t="s">
        <v>1</v>
      </c>
      <c r="F73" s="109" t="s">
        <v>1</v>
      </c>
      <c r="G73" s="110"/>
      <c r="H73" s="110" t="s">
        <v>1</v>
      </c>
      <c r="I73" s="111"/>
      <c r="J73" s="110" t="s">
        <v>1</v>
      </c>
      <c r="K73" s="110"/>
      <c r="L73" s="110" t="s">
        <v>1</v>
      </c>
      <c r="M73" s="110"/>
      <c r="N73" s="110" t="s">
        <v>1</v>
      </c>
    </row>
    <row r="74" spans="1:14" s="43" customFormat="1" ht="6.95" customHeight="1">
      <c r="A74" s="61"/>
      <c r="B74" s="124"/>
      <c r="D74" s="112"/>
      <c r="F74" s="112"/>
      <c r="G74" s="113"/>
      <c r="H74" s="113"/>
      <c r="I74" s="114"/>
      <c r="J74" s="113"/>
      <c r="K74" s="113"/>
      <c r="L74" s="113"/>
      <c r="M74" s="113"/>
      <c r="N74" s="113"/>
    </row>
    <row r="75" spans="1:14" s="43" customFormat="1" ht="12" customHeight="1">
      <c r="A75" s="42" t="s">
        <v>62</v>
      </c>
      <c r="B75" s="124">
        <v>316805</v>
      </c>
      <c r="D75" s="112">
        <v>316246</v>
      </c>
      <c r="F75" s="57">
        <v>301936</v>
      </c>
      <c r="G75" s="59"/>
      <c r="H75" s="59">
        <v>297852</v>
      </c>
      <c r="I75" s="59"/>
      <c r="J75" s="59">
        <v>295645</v>
      </c>
      <c r="K75" s="59"/>
      <c r="L75" s="59">
        <v>286539</v>
      </c>
      <c r="M75" s="59"/>
      <c r="N75" s="59">
        <v>279391</v>
      </c>
    </row>
    <row r="76" spans="1:14" s="43" customFormat="1" ht="12" customHeight="1">
      <c r="A76" s="42" t="s">
        <v>98</v>
      </c>
      <c r="B76" s="124">
        <v>358299</v>
      </c>
      <c r="D76" s="112">
        <v>366171</v>
      </c>
      <c r="F76" s="57">
        <v>353101</v>
      </c>
      <c r="G76" s="59"/>
      <c r="H76" s="59">
        <v>354298</v>
      </c>
      <c r="I76" s="59"/>
      <c r="J76" s="59">
        <v>337852</v>
      </c>
      <c r="K76" s="59"/>
      <c r="L76" s="59">
        <v>327612</v>
      </c>
      <c r="M76" s="59"/>
      <c r="N76" s="59">
        <v>324085</v>
      </c>
    </row>
    <row r="77" spans="1:14" s="43" customFormat="1" ht="12" customHeight="1">
      <c r="A77" s="61"/>
      <c r="B77" s="124"/>
      <c r="D77" s="112"/>
      <c r="F77" s="112"/>
      <c r="G77" s="113"/>
      <c r="H77" s="113"/>
      <c r="I77" s="114"/>
      <c r="J77" s="113"/>
      <c r="K77" s="113"/>
      <c r="L77" s="113"/>
      <c r="M77" s="113"/>
      <c r="N77" s="113"/>
    </row>
    <row r="78" spans="1:14" s="43" customFormat="1" ht="12" customHeight="1">
      <c r="A78" s="61"/>
      <c r="B78" s="50" t="s">
        <v>83</v>
      </c>
      <c r="D78" s="51" t="s">
        <v>83</v>
      </c>
      <c r="F78" s="112" t="s">
        <v>83</v>
      </c>
      <c r="G78" s="113"/>
      <c r="H78" s="113" t="s">
        <v>83</v>
      </c>
      <c r="I78" s="114"/>
      <c r="J78" s="113" t="s">
        <v>83</v>
      </c>
      <c r="K78" s="113"/>
      <c r="L78" s="113" t="s">
        <v>83</v>
      </c>
      <c r="M78" s="113"/>
      <c r="N78" s="113" t="s">
        <v>83</v>
      </c>
    </row>
    <row r="79" spans="1:14" s="43" customFormat="1" ht="6.95" customHeight="1">
      <c r="A79" s="61"/>
      <c r="B79" s="124"/>
      <c r="D79" s="112"/>
      <c r="F79" s="112"/>
      <c r="G79" s="113"/>
      <c r="H79" s="113"/>
      <c r="I79" s="114"/>
      <c r="J79" s="113"/>
      <c r="K79" s="113"/>
      <c r="L79" s="113"/>
      <c r="M79" s="113"/>
      <c r="N79" s="113"/>
    </row>
    <row r="80" spans="1:14" s="43" customFormat="1" ht="12" customHeight="1">
      <c r="A80" s="61" t="s">
        <v>174</v>
      </c>
      <c r="B80" s="409">
        <v>429</v>
      </c>
      <c r="C80" s="129"/>
      <c r="D80" s="397">
        <v>425</v>
      </c>
      <c r="E80" s="353"/>
      <c r="F80" s="397">
        <v>415</v>
      </c>
      <c r="G80" s="399"/>
      <c r="H80" s="397">
        <f>+RWAs!H11</f>
        <v>391.7</v>
      </c>
      <c r="I80" s="397"/>
      <c r="J80" s="397">
        <f>+RWAs!J11</f>
        <v>395.1</v>
      </c>
      <c r="K80" s="397"/>
      <c r="L80" s="397">
        <f>+RWAs!L11</f>
        <v>385.9</v>
      </c>
      <c r="M80" s="397"/>
      <c r="N80" s="397">
        <f>+RWAs!N11</f>
        <v>373.8</v>
      </c>
    </row>
    <row r="81" spans="1:14" s="43" customFormat="1" ht="12">
      <c r="B81" s="162"/>
      <c r="D81" s="112"/>
      <c r="F81" s="54"/>
    </row>
    <row r="82" spans="1:14" s="43" customFormat="1" ht="12">
      <c r="B82" s="344" t="s">
        <v>47</v>
      </c>
      <c r="C82" s="129"/>
      <c r="D82" s="450" t="s">
        <v>47</v>
      </c>
      <c r="E82" s="129"/>
      <c r="F82" s="450" t="s">
        <v>47</v>
      </c>
      <c r="G82" s="450"/>
      <c r="H82" s="450" t="s">
        <v>47</v>
      </c>
      <c r="I82" s="450"/>
      <c r="J82" s="450" t="s">
        <v>47</v>
      </c>
      <c r="K82" s="450"/>
      <c r="L82" s="450" t="s">
        <v>47</v>
      </c>
      <c r="M82" s="450"/>
      <c r="N82" s="450" t="s">
        <v>47</v>
      </c>
    </row>
    <row r="83" spans="1:14" s="43" customFormat="1" ht="12">
      <c r="B83" s="162"/>
      <c r="D83" s="112"/>
    </row>
    <row r="84" spans="1:14" s="43" customFormat="1" ht="14.25">
      <c r="A84" s="43" t="s">
        <v>176</v>
      </c>
      <c r="B84" s="409">
        <v>2.1</v>
      </c>
      <c r="C84" s="129"/>
      <c r="D84" s="397">
        <v>2.2000000000000002</v>
      </c>
      <c r="E84" s="129"/>
      <c r="F84" s="397">
        <v>2.4</v>
      </c>
      <c r="G84" s="399"/>
      <c r="H84" s="397">
        <v>2.4</v>
      </c>
      <c r="I84" s="397"/>
      <c r="J84" s="397">
        <v>1.9</v>
      </c>
      <c r="K84" s="397"/>
      <c r="L84" s="397">
        <v>2.1</v>
      </c>
      <c r="M84" s="397"/>
      <c r="N84" s="397">
        <v>2.2999999999999998</v>
      </c>
    </row>
    <row r="85" spans="1:14" s="43" customFormat="1" ht="12">
      <c r="B85" s="114"/>
      <c r="D85" s="114"/>
      <c r="F85" s="54"/>
    </row>
    <row r="86" spans="1:14" s="43" customFormat="1" ht="12">
      <c r="B86" s="114"/>
      <c r="D86" s="114"/>
      <c r="F86" s="54"/>
    </row>
    <row r="87" spans="1:14" s="43" customFormat="1" ht="12">
      <c r="A87" s="43" t="s">
        <v>196</v>
      </c>
      <c r="B87" s="114"/>
      <c r="D87" s="114"/>
      <c r="F87" s="54"/>
    </row>
    <row r="88" spans="1:14" s="43" customFormat="1" ht="12">
      <c r="B88" s="114"/>
      <c r="D88" s="114"/>
      <c r="F88" s="54"/>
    </row>
    <row r="89" spans="1:14" s="43" customFormat="1" ht="12">
      <c r="A89" s="129" t="s">
        <v>175</v>
      </c>
      <c r="B89" s="114"/>
      <c r="D89" s="114"/>
      <c r="F89" s="54"/>
    </row>
    <row r="90" spans="1:14" s="43" customFormat="1" ht="12">
      <c r="A90" s="130" t="s">
        <v>152</v>
      </c>
      <c r="B90" s="114"/>
      <c r="D90" s="114"/>
      <c r="F90" s="54"/>
    </row>
    <row r="91" spans="1:14" s="43" customFormat="1" ht="12">
      <c r="B91" s="114"/>
      <c r="D91" s="114"/>
      <c r="F91" s="54"/>
    </row>
    <row r="92" spans="1:14" s="43" customFormat="1" ht="12">
      <c r="B92" s="114"/>
      <c r="D92" s="114"/>
      <c r="F92" s="54"/>
    </row>
    <row r="93" spans="1:14" s="43" customFormat="1" ht="12">
      <c r="B93" s="114"/>
      <c r="D93" s="114"/>
      <c r="F93" s="54"/>
    </row>
    <row r="94" spans="1:14" s="43" customFormat="1" ht="12">
      <c r="B94" s="114"/>
      <c r="D94" s="114"/>
      <c r="F94" s="54"/>
    </row>
    <row r="95" spans="1:14" s="43" customFormat="1" ht="12">
      <c r="B95" s="114"/>
      <c r="D95" s="114"/>
      <c r="F95" s="54"/>
    </row>
    <row r="96" spans="1:14" s="43" customFormat="1" ht="12">
      <c r="B96" s="114"/>
      <c r="D96" s="114"/>
      <c r="F96" s="54"/>
    </row>
    <row r="97" spans="2:6" s="43" customFormat="1" ht="12">
      <c r="B97" s="114"/>
      <c r="D97" s="114"/>
      <c r="F97" s="54"/>
    </row>
    <row r="98" spans="2:6" s="43" customFormat="1" ht="12">
      <c r="B98" s="114"/>
      <c r="D98" s="114"/>
      <c r="F98" s="54"/>
    </row>
    <row r="99" spans="2:6" s="43" customFormat="1" ht="12">
      <c r="B99" s="114"/>
      <c r="D99" s="114"/>
      <c r="F99" s="54"/>
    </row>
    <row r="100" spans="2:6" s="43" customFormat="1" ht="12">
      <c r="B100" s="114"/>
      <c r="D100" s="114"/>
      <c r="F100" s="54"/>
    </row>
    <row r="101" spans="2:6" s="43" customFormat="1" ht="12">
      <c r="B101" s="114"/>
      <c r="D101" s="114"/>
      <c r="F101" s="54"/>
    </row>
    <row r="102" spans="2:6" s="43" customFormat="1" ht="12">
      <c r="B102" s="114"/>
      <c r="D102" s="114"/>
      <c r="F102" s="54"/>
    </row>
    <row r="103" spans="2:6" s="43" customFormat="1" ht="12">
      <c r="B103" s="114"/>
      <c r="D103" s="114"/>
      <c r="F103" s="54"/>
    </row>
    <row r="104" spans="2:6" s="43" customFormat="1" ht="12">
      <c r="B104" s="114"/>
      <c r="D104" s="114"/>
      <c r="F104" s="54"/>
    </row>
    <row r="105" spans="2:6" s="43" customFormat="1" ht="12">
      <c r="B105" s="114"/>
      <c r="D105" s="114"/>
      <c r="F105" s="54"/>
    </row>
    <row r="106" spans="2:6" s="43" customFormat="1" ht="12">
      <c r="B106" s="114"/>
      <c r="D106" s="114"/>
      <c r="F106" s="54"/>
    </row>
    <row r="107" spans="2:6" s="43" customFormat="1" ht="12">
      <c r="B107" s="114"/>
      <c r="D107" s="114"/>
      <c r="F107" s="54"/>
    </row>
    <row r="108" spans="2:6" s="43" customFormat="1" ht="12">
      <c r="B108" s="114"/>
      <c r="D108" s="114"/>
      <c r="F108" s="54"/>
    </row>
    <row r="109" spans="2:6" s="43" customFormat="1" ht="12">
      <c r="B109" s="114"/>
      <c r="D109" s="114"/>
      <c r="F109" s="54"/>
    </row>
    <row r="110" spans="2:6" s="43" customFormat="1" ht="12">
      <c r="B110" s="114"/>
      <c r="D110" s="114"/>
      <c r="F110" s="54"/>
    </row>
    <row r="111" spans="2:6" s="43" customFormat="1" ht="12">
      <c r="B111" s="114"/>
      <c r="D111" s="114"/>
      <c r="F111" s="54"/>
    </row>
    <row r="112" spans="2:6" s="43" customFormat="1" ht="12">
      <c r="B112" s="114"/>
      <c r="D112" s="114"/>
      <c r="F112" s="54"/>
    </row>
    <row r="113" spans="2:6" s="43" customFormat="1" ht="12">
      <c r="B113" s="114"/>
      <c r="D113" s="114"/>
      <c r="F113" s="54"/>
    </row>
    <row r="114" spans="2:6" s="43" customFormat="1" ht="12">
      <c r="B114" s="114"/>
      <c r="D114" s="114"/>
      <c r="F114" s="54"/>
    </row>
    <row r="115" spans="2:6" s="43" customFormat="1" ht="12">
      <c r="B115" s="114"/>
      <c r="D115" s="114"/>
      <c r="F115" s="54"/>
    </row>
    <row r="116" spans="2:6" s="43" customFormat="1" ht="12">
      <c r="B116" s="114"/>
      <c r="D116" s="114"/>
      <c r="F116" s="54"/>
    </row>
    <row r="117" spans="2:6" s="43" customFormat="1" ht="12">
      <c r="B117" s="114"/>
      <c r="D117" s="114"/>
      <c r="F117" s="54"/>
    </row>
    <row r="118" spans="2:6" s="43" customFormat="1" ht="12">
      <c r="B118" s="114"/>
      <c r="D118" s="114"/>
      <c r="F118" s="54"/>
    </row>
    <row r="119" spans="2:6" s="43" customFormat="1" ht="12">
      <c r="B119" s="114"/>
      <c r="D119" s="114"/>
      <c r="F119" s="54"/>
    </row>
    <row r="120" spans="2:6" s="43" customFormat="1" ht="12">
      <c r="B120" s="114"/>
      <c r="D120" s="114"/>
      <c r="F120" s="54"/>
    </row>
    <row r="121" spans="2:6" s="43" customFormat="1" ht="12">
      <c r="B121" s="114"/>
      <c r="D121" s="114"/>
      <c r="F121" s="54"/>
    </row>
    <row r="122" spans="2:6" s="43" customFormat="1" ht="12">
      <c r="B122" s="114"/>
      <c r="D122" s="114"/>
      <c r="F122" s="54"/>
    </row>
    <row r="123" spans="2:6" s="43" customFormat="1" ht="12">
      <c r="B123" s="114"/>
      <c r="D123" s="114"/>
      <c r="F123" s="54"/>
    </row>
    <row r="124" spans="2:6" s="43" customFormat="1" ht="12">
      <c r="B124" s="114"/>
      <c r="D124" s="114"/>
      <c r="F124" s="54"/>
    </row>
    <row r="125" spans="2:6" s="43" customFormat="1" ht="12">
      <c r="B125" s="114"/>
      <c r="D125" s="114"/>
      <c r="F125" s="54"/>
    </row>
    <row r="126" spans="2:6" s="43" customFormat="1" ht="12">
      <c r="B126" s="114"/>
      <c r="D126" s="114"/>
      <c r="F126" s="54"/>
    </row>
    <row r="127" spans="2:6" s="43" customFormat="1" ht="12">
      <c r="B127" s="114"/>
      <c r="D127" s="114"/>
      <c r="F127" s="54"/>
    </row>
    <row r="128" spans="2:6" s="43" customFormat="1" ht="12">
      <c r="B128" s="114"/>
      <c r="D128" s="114"/>
      <c r="F128" s="54"/>
    </row>
    <row r="129" spans="2:6" s="43" customFormat="1" ht="12">
      <c r="B129" s="114"/>
      <c r="D129" s="114"/>
      <c r="F129" s="54"/>
    </row>
    <row r="130" spans="2:6" s="43" customFormat="1" ht="12">
      <c r="B130" s="114"/>
      <c r="D130" s="114"/>
      <c r="F130" s="54"/>
    </row>
    <row r="131" spans="2:6" s="43" customFormat="1" ht="12">
      <c r="B131" s="114"/>
      <c r="D131" s="114"/>
      <c r="F131" s="54"/>
    </row>
    <row r="132" spans="2:6" s="43" customFormat="1" ht="12">
      <c r="B132" s="114"/>
      <c r="D132" s="114"/>
      <c r="F132" s="54"/>
    </row>
    <row r="133" spans="2:6" s="43" customFormat="1" ht="12">
      <c r="B133" s="114"/>
      <c r="D133" s="114"/>
      <c r="F133" s="54"/>
    </row>
    <row r="134" spans="2:6" s="43" customFormat="1" ht="12">
      <c r="B134" s="114"/>
      <c r="D134" s="114"/>
      <c r="F134" s="54"/>
    </row>
    <row r="135" spans="2:6" s="43" customFormat="1" ht="12">
      <c r="B135" s="114"/>
      <c r="D135" s="114"/>
      <c r="F135" s="54"/>
    </row>
    <row r="136" spans="2:6" s="43" customFormat="1" ht="12">
      <c r="B136" s="114"/>
      <c r="D136" s="114"/>
      <c r="F136" s="54"/>
    </row>
  </sheetData>
  <sortState ref="A48:S50">
    <sortCondition ref="A48"/>
  </sortState>
  <customSheetViews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1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printArea="1" topLeftCell="A10">
      <selection activeCell="A87" sqref="A87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A27" sqref="A27:XFD33"/>
      <pageMargins left="0.70866141732283472" right="0.70866141732283472" top="0.74803149606299213" bottom="0.74803149606299213" header="0.31496062992125984" footer="0.31496062992125984"/>
      <pageSetup paperSize="9" scale="7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topLeftCell="A20">
      <selection activeCell="A35" sqref="A35"/>
      <rowBreaks count="1" manualBreakCount="1">
        <brk id="57" max="16383" man="1"/>
      </rowBreaks>
      <pageMargins left="0.70866141732283472" right="0.70866141732283472" top="0.74803149606299213" bottom="0.74803149606299213" header="0.31496062992125984" footer="0.31496062992125984"/>
      <pageSetup paperSize="9" scale="7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16" activePane="bottomRight" state="frozen"/>
      <selection pane="bottomRight" activeCell="B3" sqref="B3:N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30" showPageBreaks="1">
      <pane xSplit="1" ySplit="6" topLeftCell="B43" activePane="bottomRight" state="frozen"/>
      <selection pane="bottomRight" activeCell="B49" sqref="B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1">
    <mergeCell ref="B3:N3"/>
    <mergeCell ref="B70:N70"/>
    <mergeCell ref="M71:M72"/>
    <mergeCell ref="A4:A5"/>
    <mergeCell ref="G4:G5"/>
    <mergeCell ref="I4:I5"/>
    <mergeCell ref="K4:K5"/>
    <mergeCell ref="M4:M5"/>
    <mergeCell ref="G71:G72"/>
    <mergeCell ref="I71:I72"/>
    <mergeCell ref="K71:K7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7"/>
  <headerFooter>
    <oddFooter>&amp;LPUBLIC</oddFooter>
    <evenFooter>&amp;LPUBLIC</evenFooter>
    <firstFooter>&amp;LPUBLIC</first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61"/>
  <sheetViews>
    <sheetView zoomScaleNormal="100" workbookViewId="0">
      <selection activeCell="F29" sqref="F29"/>
    </sheetView>
  </sheetViews>
  <sheetFormatPr defaultRowHeight="12.75"/>
  <cols>
    <col min="1" max="1" width="60.7109375" style="8" customWidth="1"/>
    <col min="2" max="2" width="10.7109375" style="13" customWidth="1"/>
    <col min="3" max="3" width="2.7109375" style="8" customWidth="1"/>
    <col min="4" max="4" width="10.7109375" style="13" customWidth="1"/>
    <col min="5" max="5" width="2.7109375" style="8" customWidth="1"/>
    <col min="6" max="6" width="9.140625" style="8"/>
    <col min="7" max="7" width="2.7109375" style="8" customWidth="1"/>
    <col min="8" max="8" width="9.140625" style="8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6384" width="9.140625" style="8"/>
  </cols>
  <sheetData>
    <row r="1" spans="1:14" ht="15" customHeight="1">
      <c r="A1" s="40" t="s">
        <v>80</v>
      </c>
      <c r="B1" s="30"/>
      <c r="C1" s="2"/>
      <c r="D1" s="30"/>
      <c r="E1" s="2"/>
    </row>
    <row r="2" spans="1:14" ht="15" customHeight="1">
      <c r="A2" s="41" t="s">
        <v>54</v>
      </c>
      <c r="B2" s="31"/>
      <c r="C2" s="1"/>
      <c r="D2" s="31"/>
      <c r="E2" s="1"/>
    </row>
    <row r="3" spans="1:14" s="43" customFormat="1" ht="12" customHeight="1">
      <c r="A3" s="167"/>
      <c r="B3" s="465" t="s">
        <v>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</row>
    <row r="4" spans="1:14" s="43" customFormat="1" ht="12" customHeight="1">
      <c r="A4" s="467"/>
      <c r="B4" s="44" t="s">
        <v>7</v>
      </c>
      <c r="C4" s="42"/>
      <c r="D4" s="45" t="s">
        <v>8</v>
      </c>
      <c r="E4" s="42"/>
      <c r="F4" s="168" t="s">
        <v>5</v>
      </c>
      <c r="G4" s="468"/>
      <c r="H4" s="169" t="s">
        <v>6</v>
      </c>
      <c r="I4" s="468"/>
      <c r="J4" s="169" t="s">
        <v>7</v>
      </c>
      <c r="K4" s="470"/>
      <c r="L4" s="169" t="s">
        <v>8</v>
      </c>
      <c r="M4" s="470"/>
      <c r="N4" s="169" t="s">
        <v>5</v>
      </c>
    </row>
    <row r="5" spans="1:14" s="43" customFormat="1" ht="12" customHeight="1">
      <c r="A5" s="467"/>
      <c r="B5" s="50">
        <v>2014</v>
      </c>
      <c r="C5" s="42"/>
      <c r="D5" s="51">
        <v>2014</v>
      </c>
      <c r="E5" s="42"/>
      <c r="F5" s="170">
        <v>2014</v>
      </c>
      <c r="G5" s="468"/>
      <c r="H5" s="171">
        <v>2013</v>
      </c>
      <c r="I5" s="469"/>
      <c r="J5" s="171">
        <v>2013</v>
      </c>
      <c r="K5" s="470"/>
      <c r="L5" s="171">
        <v>2013</v>
      </c>
      <c r="M5" s="470"/>
      <c r="N5" s="171">
        <v>2013</v>
      </c>
    </row>
    <row r="6" spans="1:14" s="43" customFormat="1" ht="12" customHeight="1">
      <c r="A6" s="167"/>
      <c r="B6" s="50" t="s">
        <v>1</v>
      </c>
      <c r="C6" s="42"/>
      <c r="D6" s="51" t="s">
        <v>1</v>
      </c>
      <c r="E6" s="42"/>
      <c r="F6" s="172" t="s">
        <v>1</v>
      </c>
      <c r="G6" s="173"/>
      <c r="H6" s="173" t="s">
        <v>1</v>
      </c>
      <c r="I6" s="174"/>
      <c r="J6" s="173" t="s">
        <v>1</v>
      </c>
      <c r="K6" s="173"/>
      <c r="L6" s="173" t="s">
        <v>1</v>
      </c>
      <c r="M6" s="173"/>
      <c r="N6" s="173" t="s">
        <v>1</v>
      </c>
    </row>
    <row r="7" spans="1:14" s="43" customFormat="1" ht="6.95" customHeight="1">
      <c r="A7" s="167"/>
      <c r="B7" s="175"/>
      <c r="C7" s="42"/>
      <c r="D7" s="176"/>
      <c r="E7" s="42"/>
      <c r="F7" s="177"/>
      <c r="G7" s="178"/>
      <c r="H7" s="179"/>
      <c r="I7" s="178"/>
      <c r="J7" s="179"/>
      <c r="K7" s="180"/>
      <c r="L7" s="179"/>
      <c r="M7" s="180"/>
      <c r="N7" s="179"/>
    </row>
    <row r="8" spans="1:14" s="43" customFormat="1" ht="12" customHeight="1">
      <c r="A8" s="167" t="s">
        <v>87</v>
      </c>
      <c r="B8" s="175">
        <v>1669</v>
      </c>
      <c r="C8" s="61"/>
      <c r="D8" s="176">
        <v>1833</v>
      </c>
      <c r="E8" s="61"/>
      <c r="F8" s="177">
        <v>1769</v>
      </c>
      <c r="G8" s="178"/>
      <c r="H8" s="179">
        <v>1842</v>
      </c>
      <c r="I8" s="178"/>
      <c r="J8" s="179">
        <v>1590</v>
      </c>
      <c r="K8" s="180"/>
      <c r="L8" s="179">
        <v>1662</v>
      </c>
      <c r="M8" s="180"/>
      <c r="N8" s="179">
        <v>1672</v>
      </c>
    </row>
    <row r="9" spans="1:14" s="43" customFormat="1" ht="12" customHeight="1">
      <c r="A9" s="167" t="s">
        <v>88</v>
      </c>
      <c r="B9" s="175">
        <v>908</v>
      </c>
      <c r="C9" s="61"/>
      <c r="D9" s="176">
        <v>1002</v>
      </c>
      <c r="E9" s="61"/>
      <c r="F9" s="177">
        <v>937</v>
      </c>
      <c r="G9" s="178"/>
      <c r="H9" s="179">
        <v>835</v>
      </c>
      <c r="I9" s="178"/>
      <c r="J9" s="179">
        <v>828</v>
      </c>
      <c r="K9" s="180"/>
      <c r="L9" s="179">
        <v>847</v>
      </c>
      <c r="M9" s="180"/>
      <c r="N9" s="179">
        <v>971</v>
      </c>
    </row>
    <row r="10" spans="1:14" s="43" customFormat="1" ht="12" customHeight="1">
      <c r="A10" s="167" t="s">
        <v>89</v>
      </c>
      <c r="B10" s="175">
        <v>2043</v>
      </c>
      <c r="C10" s="61"/>
      <c r="D10" s="176">
        <v>784</v>
      </c>
      <c r="E10" s="61"/>
      <c r="F10" s="177">
        <v>2006</v>
      </c>
      <c r="G10" s="178"/>
      <c r="H10" s="179">
        <v>547</v>
      </c>
      <c r="I10" s="178"/>
      <c r="J10" s="179">
        <v>627</v>
      </c>
      <c r="K10" s="180"/>
      <c r="L10" s="179">
        <v>1931</v>
      </c>
      <c r="M10" s="180"/>
      <c r="N10" s="179">
        <v>3676</v>
      </c>
    </row>
    <row r="11" spans="1:14" s="43" customFormat="1" ht="12" customHeight="1">
      <c r="A11" s="167" t="s">
        <v>90</v>
      </c>
      <c r="B11" s="181">
        <v>59</v>
      </c>
      <c r="C11" s="61"/>
      <c r="D11" s="182">
        <v>1012</v>
      </c>
      <c r="E11" s="61"/>
      <c r="F11" s="183">
        <v>448</v>
      </c>
      <c r="G11" s="178"/>
      <c r="H11" s="184">
        <v>1070</v>
      </c>
      <c r="I11" s="178"/>
      <c r="J11" s="184">
        <v>1175</v>
      </c>
      <c r="K11" s="180"/>
      <c r="L11" s="184">
        <v>406</v>
      </c>
      <c r="M11" s="180"/>
      <c r="N11" s="184">
        <v>-503</v>
      </c>
    </row>
    <row r="12" spans="1:14" s="43" customFormat="1" ht="6.95" customHeight="1">
      <c r="A12" s="185"/>
      <c r="B12" s="175"/>
      <c r="C12" s="67"/>
      <c r="D12" s="176"/>
      <c r="E12" s="67"/>
      <c r="F12" s="177"/>
      <c r="G12" s="178"/>
      <c r="H12" s="179"/>
      <c r="I12" s="178"/>
      <c r="J12" s="179"/>
      <c r="K12" s="180"/>
      <c r="L12" s="179"/>
      <c r="M12" s="180"/>
      <c r="N12" s="179"/>
    </row>
    <row r="13" spans="1:14" s="43" customFormat="1" ht="24">
      <c r="A13" s="186" t="s">
        <v>91</v>
      </c>
      <c r="B13" s="175">
        <v>4679</v>
      </c>
      <c r="C13" s="68"/>
      <c r="D13" s="176">
        <v>4631</v>
      </c>
      <c r="E13" s="68"/>
      <c r="F13" s="177">
        <v>5160</v>
      </c>
      <c r="G13" s="178"/>
      <c r="H13" s="179">
        <f>4294</f>
        <v>4294</v>
      </c>
      <c r="I13" s="178"/>
      <c r="J13" s="179">
        <v>4220</v>
      </c>
      <c r="K13" s="180"/>
      <c r="L13" s="179">
        <f>4846</f>
        <v>4846</v>
      </c>
      <c r="M13" s="180"/>
      <c r="N13" s="179">
        <v>5816</v>
      </c>
    </row>
    <row r="14" spans="1:14" s="43" customFormat="1" ht="6.95" customHeight="1">
      <c r="A14" s="187"/>
      <c r="B14" s="175"/>
      <c r="C14" s="69"/>
      <c r="D14" s="176"/>
      <c r="E14" s="69"/>
      <c r="F14" s="177"/>
      <c r="G14" s="178"/>
      <c r="H14" s="179"/>
      <c r="I14" s="178"/>
      <c r="J14" s="179"/>
      <c r="K14" s="180"/>
      <c r="L14" s="179"/>
      <c r="M14" s="180"/>
      <c r="N14" s="179"/>
    </row>
    <row r="15" spans="1:14" s="43" customFormat="1" ht="12" customHeight="1">
      <c r="A15" s="167" t="s">
        <v>92</v>
      </c>
      <c r="B15" s="181">
        <v>-136</v>
      </c>
      <c r="C15" s="61"/>
      <c r="D15" s="182">
        <v>-46</v>
      </c>
      <c r="E15" s="61"/>
      <c r="F15" s="183">
        <v>-3</v>
      </c>
      <c r="G15" s="188"/>
      <c r="H15" s="71">
        <v>85</v>
      </c>
      <c r="I15" s="188"/>
      <c r="J15" s="71">
        <v>-118</v>
      </c>
      <c r="K15" s="72"/>
      <c r="L15" s="71">
        <v>-219</v>
      </c>
      <c r="M15" s="72"/>
      <c r="N15" s="71">
        <v>45</v>
      </c>
    </row>
    <row r="16" spans="1:14" s="43" customFormat="1" ht="6.95" customHeight="1">
      <c r="A16" s="186"/>
      <c r="B16" s="175"/>
      <c r="C16" s="73"/>
      <c r="D16" s="176"/>
      <c r="E16" s="73"/>
      <c r="F16" s="177"/>
      <c r="G16" s="178"/>
      <c r="H16" s="179"/>
      <c r="I16" s="178"/>
      <c r="J16" s="179"/>
      <c r="K16" s="180"/>
      <c r="L16" s="179"/>
      <c r="M16" s="180"/>
      <c r="N16" s="179"/>
    </row>
    <row r="17" spans="1:14" s="43" customFormat="1" ht="12" customHeight="1">
      <c r="A17" s="186" t="s">
        <v>93</v>
      </c>
      <c r="B17" s="175">
        <v>4543</v>
      </c>
      <c r="C17" s="73"/>
      <c r="D17" s="176">
        <v>4585</v>
      </c>
      <c r="E17" s="73"/>
      <c r="F17" s="177">
        <f>+F13+F15</f>
        <v>5157</v>
      </c>
      <c r="G17" s="178"/>
      <c r="H17" s="179">
        <f>H13+H15</f>
        <v>4379</v>
      </c>
      <c r="I17" s="178"/>
      <c r="J17" s="179">
        <f>J13+J15</f>
        <v>4102</v>
      </c>
      <c r="K17" s="180"/>
      <c r="L17" s="179">
        <f>L13+L15</f>
        <v>4627</v>
      </c>
      <c r="M17" s="180"/>
      <c r="N17" s="179">
        <f>N13+N15</f>
        <v>5861</v>
      </c>
    </row>
    <row r="18" spans="1:14" s="43" customFormat="1" ht="6.95" customHeight="1">
      <c r="A18" s="167"/>
      <c r="B18" s="175"/>
      <c r="C18" s="61"/>
      <c r="D18" s="176"/>
      <c r="E18" s="61"/>
      <c r="F18" s="177"/>
      <c r="G18" s="178"/>
      <c r="H18" s="179"/>
      <c r="I18" s="178"/>
      <c r="J18" s="179"/>
      <c r="K18" s="180"/>
      <c r="L18" s="179"/>
      <c r="M18" s="180"/>
      <c r="N18" s="179"/>
    </row>
    <row r="19" spans="1:14" s="43" customFormat="1" ht="12" customHeight="1">
      <c r="A19" s="167" t="s">
        <v>3</v>
      </c>
      <c r="B19" s="181">
        <v>-3729</v>
      </c>
      <c r="C19" s="61"/>
      <c r="D19" s="182">
        <v>-2561</v>
      </c>
      <c r="E19" s="61"/>
      <c r="F19" s="183">
        <v>-2397</v>
      </c>
      <c r="G19" s="188"/>
      <c r="H19" s="71">
        <v>-2585</v>
      </c>
      <c r="I19" s="188"/>
      <c r="J19" s="71">
        <v>-2368</v>
      </c>
      <c r="K19" s="72"/>
      <c r="L19" s="71">
        <v>-2619</v>
      </c>
      <c r="M19" s="72"/>
      <c r="N19" s="71">
        <v>-2388</v>
      </c>
    </row>
    <row r="20" spans="1:14" s="43" customFormat="1" ht="6.95" customHeight="1">
      <c r="A20" s="186"/>
      <c r="B20" s="175"/>
      <c r="C20" s="73"/>
      <c r="D20" s="176"/>
      <c r="E20" s="73"/>
      <c r="F20" s="177"/>
      <c r="G20" s="178"/>
      <c r="H20" s="179"/>
      <c r="I20" s="178"/>
      <c r="J20" s="179"/>
      <c r="K20" s="180"/>
      <c r="L20" s="179"/>
      <c r="M20" s="180"/>
      <c r="N20" s="179"/>
    </row>
    <row r="21" spans="1:14" s="43" customFormat="1" ht="12" customHeight="1">
      <c r="A21" s="186" t="s">
        <v>38</v>
      </c>
      <c r="B21" s="175">
        <v>814</v>
      </c>
      <c r="C21" s="73"/>
      <c r="D21" s="176">
        <v>2024</v>
      </c>
      <c r="E21" s="73"/>
      <c r="F21" s="177">
        <f>+F17+F19</f>
        <v>2760</v>
      </c>
      <c r="G21" s="178"/>
      <c r="H21" s="179">
        <f>H17+H19</f>
        <v>1794</v>
      </c>
      <c r="I21" s="178"/>
      <c r="J21" s="179">
        <f>J17+J19</f>
        <v>1734</v>
      </c>
      <c r="K21" s="180"/>
      <c r="L21" s="179">
        <f>L17+L19</f>
        <v>2008</v>
      </c>
      <c r="M21" s="180"/>
      <c r="N21" s="179">
        <f>N17+N19</f>
        <v>3473</v>
      </c>
    </row>
    <row r="22" spans="1:14" s="43" customFormat="1" ht="6.95" customHeight="1">
      <c r="A22" s="187"/>
      <c r="B22" s="175"/>
      <c r="C22" s="74"/>
      <c r="D22" s="176"/>
      <c r="E22" s="74"/>
      <c r="F22" s="177"/>
      <c r="G22" s="180"/>
      <c r="H22" s="179"/>
      <c r="I22" s="180"/>
      <c r="J22" s="179"/>
      <c r="K22" s="180"/>
      <c r="L22" s="179"/>
      <c r="M22" s="180"/>
      <c r="N22" s="179"/>
    </row>
    <row r="23" spans="1:14" s="43" customFormat="1" ht="12" customHeight="1">
      <c r="A23" s="167" t="s">
        <v>94</v>
      </c>
      <c r="B23" s="181">
        <v>127</v>
      </c>
      <c r="C23" s="61"/>
      <c r="D23" s="182">
        <v>138</v>
      </c>
      <c r="E23" s="61"/>
      <c r="F23" s="183">
        <v>111</v>
      </c>
      <c r="G23" s="180"/>
      <c r="H23" s="184">
        <v>72</v>
      </c>
      <c r="I23" s="180"/>
      <c r="J23" s="184">
        <v>118</v>
      </c>
      <c r="K23" s="180"/>
      <c r="L23" s="184">
        <v>127</v>
      </c>
      <c r="M23" s="180"/>
      <c r="N23" s="184">
        <v>115</v>
      </c>
    </row>
    <row r="24" spans="1:14" s="43" customFormat="1" ht="6.95" customHeight="1">
      <c r="A24" s="186"/>
      <c r="B24" s="175"/>
      <c r="C24" s="73"/>
      <c r="D24" s="176"/>
      <c r="E24" s="73"/>
      <c r="F24" s="177"/>
      <c r="G24" s="178"/>
      <c r="H24" s="179"/>
      <c r="I24" s="178"/>
      <c r="J24" s="179"/>
      <c r="K24" s="180"/>
      <c r="L24" s="179"/>
      <c r="M24" s="180"/>
      <c r="N24" s="179"/>
    </row>
    <row r="25" spans="1:14" s="43" customFormat="1" ht="12" customHeight="1" thickBot="1">
      <c r="A25" s="186" t="s">
        <v>95</v>
      </c>
      <c r="B25" s="189">
        <v>941</v>
      </c>
      <c r="C25" s="73"/>
      <c r="D25" s="190">
        <v>2162</v>
      </c>
      <c r="E25" s="73"/>
      <c r="F25" s="191">
        <f>+F21+F23</f>
        <v>2871</v>
      </c>
      <c r="G25" s="178"/>
      <c r="H25" s="192">
        <f>H21+H23</f>
        <v>1866</v>
      </c>
      <c r="I25" s="178"/>
      <c r="J25" s="192">
        <f>J21+J23</f>
        <v>1852</v>
      </c>
      <c r="K25" s="180"/>
      <c r="L25" s="192">
        <f>L21+L23</f>
        <v>2135</v>
      </c>
      <c r="M25" s="180"/>
      <c r="N25" s="192">
        <f>N21+N23</f>
        <v>3588</v>
      </c>
    </row>
    <row r="26" spans="1:14" s="43" customFormat="1" ht="12" customHeight="1">
      <c r="A26" s="167"/>
      <c r="B26" s="175"/>
      <c r="C26" s="42"/>
      <c r="D26" s="176"/>
      <c r="E26" s="42"/>
      <c r="F26" s="177"/>
      <c r="G26" s="178"/>
      <c r="H26" s="179"/>
      <c r="I26" s="178"/>
      <c r="J26" s="179"/>
      <c r="K26" s="180"/>
      <c r="L26" s="179"/>
      <c r="M26" s="180"/>
      <c r="N26" s="179"/>
    </row>
    <row r="27" spans="1:14" s="43" customFormat="1" ht="12" customHeight="1">
      <c r="A27" s="239" t="s">
        <v>202</v>
      </c>
      <c r="B27" s="175"/>
      <c r="C27" s="78"/>
      <c r="D27" s="176"/>
      <c r="E27" s="78"/>
      <c r="F27" s="177"/>
      <c r="G27" s="60"/>
      <c r="H27" s="59"/>
      <c r="I27" s="60"/>
      <c r="J27" s="59"/>
      <c r="K27" s="60"/>
      <c r="L27" s="59"/>
      <c r="M27" s="60"/>
      <c r="N27" s="59"/>
    </row>
    <row r="28" spans="1:14" s="43" customFormat="1" ht="7.5" customHeight="1">
      <c r="A28" s="194"/>
      <c r="B28" s="175"/>
      <c r="C28" s="81"/>
      <c r="D28" s="176"/>
      <c r="E28" s="81"/>
      <c r="F28" s="84"/>
      <c r="G28" s="57"/>
      <c r="H28" s="57"/>
      <c r="I28" s="57"/>
      <c r="J28" s="57"/>
      <c r="K28" s="57"/>
      <c r="L28" s="57"/>
      <c r="M28" s="57"/>
      <c r="N28" s="57"/>
    </row>
    <row r="29" spans="1:14" s="43" customFormat="1" ht="12" customHeight="1">
      <c r="A29" s="139" t="s">
        <v>65</v>
      </c>
      <c r="B29" s="210">
        <v>0</v>
      </c>
      <c r="C29" s="444"/>
      <c r="D29" s="211">
        <v>2</v>
      </c>
      <c r="E29" s="444"/>
      <c r="F29" s="87">
        <v>0</v>
      </c>
      <c r="G29" s="87"/>
      <c r="H29" s="87">
        <v>0</v>
      </c>
      <c r="I29" s="87"/>
      <c r="J29" s="87">
        <v>0</v>
      </c>
      <c r="K29" s="87"/>
      <c r="L29" s="87">
        <v>0</v>
      </c>
      <c r="M29" s="87"/>
      <c r="N29" s="87">
        <v>0</v>
      </c>
    </row>
    <row r="30" spans="1:14" s="43" customFormat="1" ht="12" customHeight="1">
      <c r="A30" s="167" t="s">
        <v>84</v>
      </c>
      <c r="B30" s="175">
        <v>0</v>
      </c>
      <c r="C30" s="61"/>
      <c r="D30" s="87">
        <v>0</v>
      </c>
      <c r="E30" s="61"/>
      <c r="F30" s="176">
        <v>-6</v>
      </c>
      <c r="G30" s="91"/>
      <c r="H30" s="176">
        <v>-325</v>
      </c>
      <c r="I30" s="91"/>
      <c r="J30" s="176">
        <v>-82</v>
      </c>
      <c r="K30" s="178"/>
      <c r="L30" s="176">
        <v>-5.008</v>
      </c>
      <c r="M30" s="180"/>
      <c r="N30" s="176">
        <v>-18</v>
      </c>
    </row>
    <row r="31" spans="1:14" s="446" customFormat="1" ht="12" customHeight="1">
      <c r="A31" s="375" t="s">
        <v>66</v>
      </c>
      <c r="B31" s="210">
        <v>0</v>
      </c>
      <c r="C31" s="444"/>
      <c r="D31" s="211">
        <v>-2</v>
      </c>
      <c r="E31" s="444"/>
      <c r="F31" s="211">
        <v>-1</v>
      </c>
      <c r="G31" s="87"/>
      <c r="H31" s="211">
        <v>32</v>
      </c>
      <c r="I31" s="180"/>
      <c r="J31" s="211">
        <v>10</v>
      </c>
      <c r="K31" s="180"/>
      <c r="L31" s="211">
        <v>10</v>
      </c>
      <c r="M31" s="180"/>
      <c r="N31" s="211">
        <v>-3</v>
      </c>
    </row>
    <row r="32" spans="1:14" s="43" customFormat="1" ht="6.95" customHeight="1">
      <c r="B32" s="175"/>
      <c r="C32" s="61"/>
      <c r="D32" s="176"/>
      <c r="E32" s="61"/>
      <c r="F32" s="84"/>
      <c r="G32" s="91"/>
      <c r="H32" s="86"/>
      <c r="I32" s="91"/>
      <c r="J32" s="86"/>
      <c r="K32" s="91"/>
      <c r="L32" s="86"/>
      <c r="M32" s="91"/>
      <c r="N32" s="86"/>
    </row>
    <row r="33" spans="1:19" s="43" customFormat="1" ht="12" customHeight="1">
      <c r="B33" s="175"/>
      <c r="C33" s="61"/>
      <c r="D33" s="176"/>
      <c r="E33" s="61"/>
      <c r="F33" s="84"/>
      <c r="G33" s="60"/>
      <c r="H33" s="59"/>
      <c r="I33" s="59"/>
      <c r="J33" s="59"/>
      <c r="K33" s="59"/>
      <c r="L33" s="59"/>
      <c r="M33" s="59"/>
      <c r="N33" s="59"/>
    </row>
    <row r="34" spans="1:19" s="43" customFormat="1" ht="12">
      <c r="A34" s="166" t="s">
        <v>69</v>
      </c>
      <c r="B34" s="141"/>
      <c r="C34" s="92"/>
      <c r="D34" s="142"/>
      <c r="E34" s="92"/>
      <c r="F34" s="57"/>
      <c r="G34" s="57"/>
      <c r="H34" s="57"/>
      <c r="I34" s="57"/>
      <c r="J34" s="57"/>
      <c r="K34" s="57"/>
      <c r="L34" s="57"/>
      <c r="M34" s="57"/>
      <c r="N34" s="57"/>
      <c r="S34" s="94"/>
    </row>
    <row r="35" spans="1:19" s="43" customFormat="1" ht="7.5" customHeight="1">
      <c r="A35" s="81"/>
      <c r="B35" s="124"/>
      <c r="C35" s="81"/>
      <c r="D35" s="112"/>
      <c r="E35" s="81"/>
      <c r="F35" s="57"/>
      <c r="G35" s="57"/>
      <c r="H35" s="57"/>
      <c r="I35" s="57"/>
      <c r="J35" s="57"/>
      <c r="K35" s="57"/>
      <c r="L35" s="57"/>
      <c r="M35" s="57"/>
      <c r="N35" s="57"/>
      <c r="S35" s="94"/>
    </row>
    <row r="36" spans="1:19" s="43" customFormat="1" ht="12" customHeight="1">
      <c r="A36" s="81" t="s">
        <v>10</v>
      </c>
      <c r="B36" s="124"/>
      <c r="C36" s="81"/>
      <c r="D36" s="112"/>
      <c r="E36" s="81"/>
      <c r="F36" s="57"/>
      <c r="G36" s="57"/>
      <c r="H36" s="57"/>
      <c r="I36" s="57"/>
      <c r="J36" s="57"/>
      <c r="K36" s="57"/>
      <c r="L36" s="57"/>
      <c r="M36" s="57"/>
      <c r="N36" s="57"/>
      <c r="S36" s="96"/>
    </row>
    <row r="37" spans="1:19" s="43" customFormat="1" ht="12" customHeight="1">
      <c r="A37" s="83" t="s">
        <v>122</v>
      </c>
      <c r="B37" s="133">
        <v>-123</v>
      </c>
      <c r="C37" s="83"/>
      <c r="D37" s="134">
        <v>-185</v>
      </c>
      <c r="E37" s="83"/>
      <c r="F37" s="57">
        <v>30</v>
      </c>
      <c r="G37" s="57"/>
      <c r="H37" s="57">
        <v>-195</v>
      </c>
      <c r="I37" s="57"/>
      <c r="J37" s="57">
        <v>-151</v>
      </c>
      <c r="K37" s="57"/>
      <c r="L37" s="57">
        <v>-21</v>
      </c>
      <c r="M37" s="57"/>
      <c r="N37" s="57">
        <v>472</v>
      </c>
      <c r="S37" s="96"/>
    </row>
    <row r="38" spans="1:19" s="43" customFormat="1" ht="12" customHeight="1">
      <c r="A38" s="96" t="s">
        <v>123</v>
      </c>
      <c r="B38" s="133">
        <v>-61</v>
      </c>
      <c r="C38" s="101"/>
      <c r="D38" s="134">
        <v>50</v>
      </c>
      <c r="E38" s="101"/>
      <c r="F38" s="84">
        <v>0</v>
      </c>
      <c r="G38" s="57"/>
      <c r="H38" s="84">
        <v>-2</v>
      </c>
      <c r="I38" s="57"/>
      <c r="J38" s="84">
        <v>2</v>
      </c>
      <c r="K38" s="57"/>
      <c r="L38" s="84">
        <v>-16</v>
      </c>
      <c r="M38" s="57"/>
      <c r="N38" s="57">
        <v>-2</v>
      </c>
      <c r="S38" s="94"/>
    </row>
    <row r="39" spans="1:19" s="43" customFormat="1" ht="12" customHeight="1">
      <c r="A39" s="101"/>
      <c r="B39" s="133"/>
      <c r="C39" s="101"/>
      <c r="D39" s="134"/>
      <c r="E39" s="101"/>
      <c r="F39" s="57"/>
      <c r="G39" s="57"/>
      <c r="H39" s="57"/>
      <c r="I39" s="57"/>
      <c r="J39" s="57"/>
      <c r="K39" s="57"/>
      <c r="L39" s="57"/>
      <c r="M39" s="57"/>
      <c r="N39" s="57"/>
      <c r="S39" s="94"/>
    </row>
    <row r="40" spans="1:19" s="43" customFormat="1" ht="12" customHeight="1">
      <c r="A40" s="94"/>
      <c r="B40" s="133"/>
      <c r="C40" s="101"/>
      <c r="D40" s="134"/>
      <c r="E40" s="101"/>
      <c r="F40" s="84"/>
      <c r="G40" s="57"/>
      <c r="H40" s="84"/>
      <c r="I40" s="57"/>
      <c r="J40" s="84"/>
      <c r="K40" s="57"/>
      <c r="L40" s="84"/>
      <c r="M40" s="57"/>
      <c r="N40" s="57"/>
      <c r="S40" s="94"/>
    </row>
    <row r="41" spans="1:19" s="43" customFormat="1" ht="12" customHeight="1">
      <c r="A41" s="101"/>
      <c r="B41" s="133"/>
      <c r="C41" s="101"/>
      <c r="D41" s="134"/>
      <c r="E41" s="101"/>
      <c r="F41" s="84"/>
      <c r="G41" s="57"/>
      <c r="H41" s="84"/>
      <c r="I41" s="57"/>
      <c r="J41" s="84"/>
      <c r="K41" s="57"/>
      <c r="L41" s="84"/>
      <c r="M41" s="57"/>
      <c r="N41" s="57"/>
      <c r="S41" s="94"/>
    </row>
    <row r="42" spans="1:19" s="43" customFormat="1" ht="12" customHeight="1">
      <c r="A42" s="94"/>
      <c r="B42" s="133"/>
      <c r="C42" s="94"/>
      <c r="D42" s="134"/>
      <c r="E42" s="94"/>
      <c r="F42" s="84"/>
      <c r="G42" s="57"/>
      <c r="H42" s="57"/>
      <c r="I42" s="57"/>
      <c r="J42" s="84"/>
      <c r="K42" s="57"/>
      <c r="L42" s="84"/>
      <c r="M42" s="57"/>
      <c r="N42" s="57"/>
      <c r="S42" s="96"/>
    </row>
    <row r="43" spans="1:19" s="43" customFormat="1" ht="12" customHeight="1">
      <c r="B43" s="144"/>
      <c r="D43" s="145"/>
      <c r="F43" s="98"/>
      <c r="G43" s="87"/>
      <c r="H43" s="98"/>
      <c r="I43" s="87"/>
      <c r="J43" s="98"/>
      <c r="K43" s="87"/>
      <c r="L43" s="98"/>
      <c r="M43" s="87"/>
      <c r="N43" s="98"/>
      <c r="S43" s="94"/>
    </row>
    <row r="44" spans="1:19" s="43" customFormat="1" ht="6.95" customHeight="1">
      <c r="A44" s="101"/>
      <c r="B44" s="146"/>
      <c r="C44" s="101"/>
      <c r="D44" s="147"/>
      <c r="E44" s="101"/>
      <c r="F44" s="87"/>
      <c r="G44" s="57"/>
      <c r="H44" s="88"/>
      <c r="I44" s="57"/>
      <c r="J44" s="87"/>
      <c r="K44" s="57"/>
      <c r="L44" s="87"/>
      <c r="M44" s="57"/>
      <c r="N44" s="87"/>
      <c r="S44" s="94"/>
    </row>
    <row r="45" spans="1:19" s="43" customFormat="1" thickBot="1">
      <c r="A45" s="83"/>
      <c r="B45" s="140">
        <v>-184</v>
      </c>
      <c r="C45" s="83"/>
      <c r="D45" s="137">
        <f>+SUM(D37:D38)</f>
        <v>-135</v>
      </c>
      <c r="E45" s="83"/>
      <c r="F45" s="76">
        <f>+SUM(F37:F38)</f>
        <v>30</v>
      </c>
      <c r="G45" s="57"/>
      <c r="H45" s="76">
        <f>+SUM(H37:H38)</f>
        <v>-197</v>
      </c>
      <c r="I45" s="57"/>
      <c r="J45" s="76">
        <f>+SUM(J37:J38)</f>
        <v>-149</v>
      </c>
      <c r="K45" s="57"/>
      <c r="L45" s="76">
        <f>+SUM(L37:L38)</f>
        <v>-37</v>
      </c>
      <c r="M45" s="57"/>
      <c r="N45" s="76">
        <f>+SUM(N37:N38)</f>
        <v>470</v>
      </c>
      <c r="S45" s="94"/>
    </row>
    <row r="46" spans="1:19" s="43" customFormat="1" ht="6.95" customHeight="1">
      <c r="A46" s="83"/>
      <c r="B46" s="124"/>
      <c r="C46" s="83"/>
      <c r="D46" s="112"/>
      <c r="E46" s="83"/>
      <c r="F46" s="102"/>
      <c r="G46" s="57"/>
      <c r="H46" s="88"/>
      <c r="I46" s="88"/>
      <c r="J46" s="88"/>
      <c r="K46" s="57"/>
      <c r="L46" s="57"/>
      <c r="M46" s="57"/>
      <c r="N46" s="57"/>
    </row>
    <row r="47" spans="1:19" s="43" customFormat="1" ht="12" customHeight="1">
      <c r="A47" s="81" t="s">
        <v>11</v>
      </c>
      <c r="B47" s="124"/>
      <c r="C47" s="81"/>
      <c r="D47" s="112"/>
      <c r="E47" s="81"/>
      <c r="F47" s="57"/>
      <c r="G47" s="57"/>
      <c r="H47" s="88"/>
      <c r="I47" s="88"/>
      <c r="J47" s="88"/>
      <c r="K47" s="57"/>
      <c r="L47" s="57"/>
      <c r="M47" s="57"/>
      <c r="N47" s="57"/>
      <c r="S47" s="101"/>
    </row>
    <row r="48" spans="1:19" s="43" customFormat="1" ht="24" customHeight="1">
      <c r="A48" s="143" t="s">
        <v>132</v>
      </c>
      <c r="B48" s="447">
        <v>0</v>
      </c>
      <c r="C48" s="101"/>
      <c r="D48" s="72">
        <v>0</v>
      </c>
      <c r="E48" s="101"/>
      <c r="F48" s="87">
        <v>0</v>
      </c>
      <c r="G48" s="87"/>
      <c r="H48" s="87">
        <v>0</v>
      </c>
      <c r="I48" s="84"/>
      <c r="J48" s="87">
        <v>0</v>
      </c>
      <c r="K48" s="84"/>
      <c r="L48" s="87">
        <v>81</v>
      </c>
      <c r="M48" s="57"/>
      <c r="N48" s="88">
        <v>0</v>
      </c>
      <c r="S48" s="94"/>
    </row>
    <row r="49" spans="1:19" s="43" customFormat="1" ht="23.25" customHeight="1">
      <c r="A49" s="96" t="s">
        <v>205</v>
      </c>
      <c r="B49" s="133">
        <v>-533</v>
      </c>
      <c r="C49" s="94"/>
      <c r="D49" s="134">
        <v>0</v>
      </c>
      <c r="E49" s="94"/>
      <c r="F49" s="57">
        <v>0</v>
      </c>
      <c r="G49" s="57"/>
      <c r="H49" s="57">
        <v>0</v>
      </c>
      <c r="I49" s="57"/>
      <c r="J49" s="57">
        <v>0</v>
      </c>
      <c r="K49" s="57"/>
      <c r="L49" s="57">
        <v>0</v>
      </c>
      <c r="M49" s="57"/>
      <c r="N49" s="57">
        <v>0</v>
      </c>
      <c r="S49" s="83"/>
    </row>
    <row r="50" spans="1:19" s="43" customFormat="1" ht="12" customHeight="1">
      <c r="A50" s="94" t="s">
        <v>133</v>
      </c>
      <c r="B50" s="133">
        <v>0</v>
      </c>
      <c r="C50" s="94"/>
      <c r="D50" s="134">
        <v>0</v>
      </c>
      <c r="E50" s="94"/>
      <c r="F50" s="57">
        <v>0</v>
      </c>
      <c r="G50" s="57"/>
      <c r="H50" s="57">
        <v>0</v>
      </c>
      <c r="I50" s="57"/>
      <c r="J50" s="57">
        <v>0</v>
      </c>
      <c r="K50" s="57"/>
      <c r="L50" s="57">
        <v>-298</v>
      </c>
      <c r="M50" s="57"/>
      <c r="N50" s="57">
        <v>0</v>
      </c>
      <c r="S50" s="83"/>
    </row>
    <row r="51" spans="1:19" s="43" customFormat="1" ht="12" customHeight="1">
      <c r="A51" s="94" t="s">
        <v>204</v>
      </c>
      <c r="B51" s="133">
        <v>-378</v>
      </c>
      <c r="C51" s="94"/>
      <c r="D51" s="134">
        <v>0</v>
      </c>
      <c r="E51" s="94"/>
      <c r="F51" s="57">
        <v>0</v>
      </c>
      <c r="G51" s="57"/>
      <c r="H51" s="57">
        <v>0</v>
      </c>
      <c r="I51" s="57"/>
      <c r="J51" s="57">
        <v>0</v>
      </c>
      <c r="K51" s="57"/>
      <c r="L51" s="57">
        <v>0</v>
      </c>
      <c r="M51" s="57"/>
      <c r="N51" s="57">
        <v>0</v>
      </c>
      <c r="S51" s="83"/>
    </row>
    <row r="52" spans="1:19" s="43" customFormat="1" ht="12.75" customHeight="1">
      <c r="A52" s="94" t="s">
        <v>131</v>
      </c>
      <c r="B52" s="133">
        <v>-12</v>
      </c>
      <c r="C52" s="94"/>
      <c r="D52" s="134">
        <v>-5</v>
      </c>
      <c r="E52" s="94"/>
      <c r="F52" s="57">
        <v>-4</v>
      </c>
      <c r="G52" s="57"/>
      <c r="H52" s="57">
        <v>0</v>
      </c>
      <c r="I52" s="57"/>
      <c r="J52" s="57">
        <v>-5</v>
      </c>
      <c r="K52" s="57"/>
      <c r="L52" s="57">
        <v>0</v>
      </c>
      <c r="M52" s="57"/>
      <c r="N52" s="57">
        <v>-8</v>
      </c>
      <c r="S52" s="83"/>
    </row>
    <row r="53" spans="1:19" s="43" customFormat="1" ht="12.75" customHeight="1">
      <c r="A53" s="94" t="s">
        <v>130</v>
      </c>
      <c r="B53" s="135">
        <v>-46</v>
      </c>
      <c r="C53" s="94"/>
      <c r="D53" s="136">
        <v>-20</v>
      </c>
      <c r="E53" s="94"/>
      <c r="F53" s="65">
        <v>0</v>
      </c>
      <c r="G53" s="57"/>
      <c r="H53" s="65">
        <v>-68</v>
      </c>
      <c r="I53" s="57"/>
      <c r="J53" s="65">
        <v>-66</v>
      </c>
      <c r="K53" s="57"/>
      <c r="L53" s="65">
        <v>0</v>
      </c>
      <c r="M53" s="57"/>
      <c r="N53" s="65">
        <v>0</v>
      </c>
      <c r="S53" s="83"/>
    </row>
    <row r="54" spans="1:19" s="43" customFormat="1" ht="6.95" customHeight="1">
      <c r="A54" s="61"/>
      <c r="B54" s="124"/>
      <c r="C54" s="61"/>
      <c r="D54" s="112"/>
      <c r="E54" s="61"/>
      <c r="F54" s="84"/>
      <c r="G54" s="91"/>
      <c r="H54" s="86"/>
      <c r="I54" s="91"/>
      <c r="J54" s="86"/>
      <c r="K54" s="91"/>
      <c r="L54" s="86"/>
      <c r="M54" s="91"/>
      <c r="N54" s="86"/>
      <c r="S54" s="94"/>
    </row>
    <row r="55" spans="1:19" s="43" customFormat="1" thickBot="1">
      <c r="A55" s="83"/>
      <c r="B55" s="140">
        <v>-969</v>
      </c>
      <c r="C55" s="83"/>
      <c r="D55" s="137">
        <f>+SUM(D48:D54)</f>
        <v>-25</v>
      </c>
      <c r="E55" s="83"/>
      <c r="F55" s="76">
        <f>+SUM(F48:F54)</f>
        <v>-4</v>
      </c>
      <c r="G55" s="88"/>
      <c r="H55" s="76">
        <f>+SUM(H48:H54)</f>
        <v>-68</v>
      </c>
      <c r="I55" s="88"/>
      <c r="J55" s="76">
        <f>+SUM(J48:J54)</f>
        <v>-71</v>
      </c>
      <c r="K55" s="88"/>
      <c r="L55" s="76">
        <f>+SUM(L48:L54)</f>
        <v>-217</v>
      </c>
      <c r="M55" s="88"/>
      <c r="N55" s="76">
        <f>+SUM(N48:N54)</f>
        <v>-8</v>
      </c>
      <c r="S55" s="94"/>
    </row>
    <row r="56" spans="1:19" s="43" customFormat="1" ht="12">
      <c r="B56" s="148"/>
      <c r="C56" s="83"/>
      <c r="D56" s="148"/>
      <c r="E56" s="83"/>
      <c r="F56" s="197"/>
      <c r="G56" s="59"/>
      <c r="H56" s="59"/>
      <c r="I56" s="59"/>
      <c r="J56" s="59"/>
      <c r="K56" s="59"/>
      <c r="L56" s="197"/>
      <c r="M56" s="59"/>
      <c r="N56" s="59"/>
    </row>
    <row r="57" spans="1:19" s="43" customFormat="1" ht="15" customHeight="1">
      <c r="A57" s="240" t="s">
        <v>80</v>
      </c>
      <c r="B57" s="114"/>
      <c r="C57" s="61"/>
      <c r="D57" s="114"/>
      <c r="E57" s="61"/>
      <c r="F57" s="198"/>
      <c r="G57" s="198"/>
      <c r="H57" s="198"/>
      <c r="I57" s="198"/>
      <c r="J57" s="198"/>
      <c r="K57" s="198"/>
      <c r="L57" s="198"/>
      <c r="M57" s="198"/>
      <c r="N57" s="198"/>
    </row>
    <row r="58" spans="1:19" s="43" customFormat="1" ht="15" customHeight="1">
      <c r="A58" s="241" t="s">
        <v>54</v>
      </c>
      <c r="B58" s="200"/>
      <c r="C58" s="103"/>
      <c r="D58" s="200"/>
      <c r="E58" s="103"/>
    </row>
    <row r="59" spans="1:19" s="43" customFormat="1" ht="15" customHeight="1">
      <c r="A59" s="199"/>
      <c r="B59" s="114"/>
      <c r="C59" s="61"/>
      <c r="D59" s="114"/>
      <c r="E59" s="61"/>
    </row>
    <row r="60" spans="1:19" s="43" customFormat="1" ht="12">
      <c r="A60" s="242" t="s">
        <v>197</v>
      </c>
      <c r="B60" s="114"/>
      <c r="C60" s="61"/>
      <c r="D60" s="114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9" s="43" customFormat="1" ht="12" customHeight="1">
      <c r="B61" s="466" t="s">
        <v>0</v>
      </c>
      <c r="C61" s="466"/>
      <c r="D61" s="466"/>
      <c r="E61" s="466"/>
      <c r="F61" s="466"/>
      <c r="G61" s="466"/>
      <c r="H61" s="466"/>
      <c r="I61" s="466"/>
      <c r="J61" s="466"/>
      <c r="K61" s="466"/>
      <c r="L61" s="466"/>
      <c r="M61" s="466"/>
      <c r="N61" s="466"/>
    </row>
    <row r="62" spans="1:19" s="43" customFormat="1" ht="12" customHeight="1">
      <c r="B62" s="44" t="s">
        <v>7</v>
      </c>
      <c r="C62" s="61"/>
      <c r="D62" s="45" t="s">
        <v>8</v>
      </c>
      <c r="E62" s="61"/>
      <c r="F62" s="201" t="s">
        <v>5</v>
      </c>
      <c r="G62" s="472"/>
      <c r="H62" s="202" t="s">
        <v>6</v>
      </c>
      <c r="I62" s="472"/>
      <c r="J62" s="202" t="s">
        <v>7</v>
      </c>
      <c r="K62" s="471"/>
      <c r="L62" s="202" t="s">
        <v>8</v>
      </c>
      <c r="M62" s="471"/>
      <c r="N62" s="202" t="s">
        <v>5</v>
      </c>
    </row>
    <row r="63" spans="1:19" s="43" customFormat="1" ht="12" customHeight="1">
      <c r="B63" s="50">
        <v>2014</v>
      </c>
      <c r="C63" s="61"/>
      <c r="D63" s="51">
        <v>2014</v>
      </c>
      <c r="E63" s="61"/>
      <c r="F63" s="203">
        <v>2014</v>
      </c>
      <c r="G63" s="472"/>
      <c r="H63" s="204">
        <v>2013</v>
      </c>
      <c r="I63" s="473"/>
      <c r="J63" s="204">
        <v>2013</v>
      </c>
      <c r="K63" s="471"/>
      <c r="L63" s="204">
        <v>2013</v>
      </c>
      <c r="M63" s="471"/>
      <c r="N63" s="204">
        <v>2013</v>
      </c>
    </row>
    <row r="64" spans="1:19" s="43" customFormat="1" ht="12" customHeight="1">
      <c r="B64" s="50" t="s">
        <v>1</v>
      </c>
      <c r="C64" s="61"/>
      <c r="D64" s="51" t="s">
        <v>1</v>
      </c>
      <c r="E64" s="61"/>
      <c r="F64" s="205" t="s">
        <v>1</v>
      </c>
      <c r="G64" s="206"/>
      <c r="H64" s="206" t="s">
        <v>1</v>
      </c>
      <c r="I64" s="207"/>
      <c r="J64" s="206" t="s">
        <v>1</v>
      </c>
      <c r="K64" s="206"/>
      <c r="L64" s="206" t="s">
        <v>1</v>
      </c>
      <c r="M64" s="206"/>
      <c r="N64" s="206" t="s">
        <v>1</v>
      </c>
    </row>
    <row r="65" spans="1:14" s="43" customFormat="1" ht="6.95" customHeight="1">
      <c r="B65" s="175"/>
      <c r="C65" s="61"/>
      <c r="D65" s="176"/>
      <c r="E65" s="61"/>
      <c r="F65" s="176"/>
      <c r="G65" s="208"/>
      <c r="H65" s="208"/>
      <c r="I65" s="209"/>
      <c r="J65" s="208"/>
      <c r="K65" s="208"/>
      <c r="L65" s="208"/>
      <c r="M65" s="208"/>
      <c r="N65" s="208"/>
    </row>
    <row r="66" spans="1:14" s="43" customFormat="1" ht="12" customHeight="1">
      <c r="A66" s="167" t="s">
        <v>19</v>
      </c>
      <c r="B66" s="210">
        <v>1873</v>
      </c>
      <c r="C66" s="61"/>
      <c r="D66" s="211">
        <v>1620</v>
      </c>
      <c r="E66" s="61"/>
      <c r="F66" s="177">
        <f>+SUM(F67:F70)</f>
        <v>2225</v>
      </c>
      <c r="G66" s="179"/>
      <c r="H66" s="179">
        <f>H67+H68+H69+H70</f>
        <v>1290</v>
      </c>
      <c r="I66" s="179"/>
      <c r="J66" s="179">
        <f>J67+J68+J69+J70</f>
        <v>1575</v>
      </c>
      <c r="K66" s="179"/>
      <c r="L66" s="179">
        <f>L67+L68+L69+L70</f>
        <v>1839</v>
      </c>
      <c r="M66" s="179"/>
      <c r="N66" s="179">
        <f>N67+N68+N69+N70</f>
        <v>2231</v>
      </c>
    </row>
    <row r="67" spans="1:14" s="43" customFormat="1" ht="12" customHeight="1">
      <c r="A67" s="167" t="s">
        <v>28</v>
      </c>
      <c r="B67" s="212">
        <v>182</v>
      </c>
      <c r="C67" s="61"/>
      <c r="D67" s="213">
        <v>246</v>
      </c>
      <c r="E67" s="61"/>
      <c r="F67" s="214">
        <v>347</v>
      </c>
      <c r="G67" s="179"/>
      <c r="H67" s="215">
        <v>154</v>
      </c>
      <c r="I67" s="179"/>
      <c r="J67" s="215">
        <v>154</v>
      </c>
      <c r="K67" s="179"/>
      <c r="L67" s="215">
        <v>183</v>
      </c>
      <c r="M67" s="179"/>
      <c r="N67" s="215">
        <v>305</v>
      </c>
    </row>
    <row r="68" spans="1:14" s="43" customFormat="1" ht="12" customHeight="1">
      <c r="A68" s="167" t="s">
        <v>29</v>
      </c>
      <c r="B68" s="216">
        <v>515</v>
      </c>
      <c r="C68" s="61"/>
      <c r="D68" s="217">
        <v>496</v>
      </c>
      <c r="E68" s="61"/>
      <c r="F68" s="218">
        <v>631</v>
      </c>
      <c r="G68" s="219"/>
      <c r="H68" s="220">
        <v>40</v>
      </c>
      <c r="I68" s="219"/>
      <c r="J68" s="220">
        <v>507</v>
      </c>
      <c r="K68" s="219"/>
      <c r="L68" s="220">
        <v>377</v>
      </c>
      <c r="M68" s="219"/>
      <c r="N68" s="220">
        <v>729</v>
      </c>
    </row>
    <row r="69" spans="1:14" s="43" customFormat="1" ht="12" customHeight="1">
      <c r="A69" s="167" t="s">
        <v>30</v>
      </c>
      <c r="B69" s="216">
        <v>852</v>
      </c>
      <c r="C69" s="61"/>
      <c r="D69" s="217">
        <v>631</v>
      </c>
      <c r="E69" s="61"/>
      <c r="F69" s="221">
        <v>803</v>
      </c>
      <c r="G69" s="179"/>
      <c r="H69" s="222">
        <v>693</v>
      </c>
      <c r="I69" s="179"/>
      <c r="J69" s="222">
        <v>660</v>
      </c>
      <c r="K69" s="179"/>
      <c r="L69" s="222">
        <v>962</v>
      </c>
      <c r="M69" s="179"/>
      <c r="N69" s="222">
        <v>871</v>
      </c>
    </row>
    <row r="70" spans="1:14" s="43" customFormat="1" ht="12" customHeight="1">
      <c r="A70" s="167" t="s">
        <v>31</v>
      </c>
      <c r="B70" s="223">
        <v>324</v>
      </c>
      <c r="D70" s="224">
        <v>247</v>
      </c>
      <c r="F70" s="225">
        <v>444</v>
      </c>
      <c r="G70" s="179"/>
      <c r="H70" s="226">
        <v>403</v>
      </c>
      <c r="I70" s="179"/>
      <c r="J70" s="226">
        <v>254</v>
      </c>
      <c r="K70" s="179"/>
      <c r="L70" s="226">
        <v>317</v>
      </c>
      <c r="M70" s="179"/>
      <c r="N70" s="226">
        <v>326</v>
      </c>
    </row>
    <row r="71" spans="1:14" s="43" customFormat="1" ht="12" customHeight="1">
      <c r="A71" s="167"/>
      <c r="B71" s="227"/>
      <c r="C71" s="228"/>
      <c r="D71" s="229"/>
      <c r="E71" s="228"/>
      <c r="F71" s="230"/>
      <c r="G71" s="231"/>
      <c r="H71" s="232"/>
      <c r="I71" s="231"/>
      <c r="J71" s="232"/>
      <c r="K71" s="231"/>
      <c r="L71" s="232"/>
      <c r="M71" s="231"/>
      <c r="N71" s="232"/>
    </row>
    <row r="72" spans="1:14" s="43" customFormat="1" ht="12" customHeight="1">
      <c r="A72" s="167"/>
      <c r="B72" s="210"/>
      <c r="D72" s="211"/>
      <c r="F72" s="233"/>
      <c r="G72" s="179"/>
      <c r="H72" s="180"/>
      <c r="I72" s="179"/>
      <c r="J72" s="180"/>
      <c r="K72" s="179"/>
      <c r="L72" s="180"/>
      <c r="M72" s="179"/>
      <c r="N72" s="180"/>
    </row>
    <row r="73" spans="1:14" s="43" customFormat="1" ht="12" customHeight="1">
      <c r="A73" s="167"/>
      <c r="B73" s="210"/>
      <c r="D73" s="211"/>
      <c r="F73" s="233"/>
      <c r="G73" s="179"/>
      <c r="H73" s="180"/>
      <c r="I73" s="179"/>
      <c r="J73" s="180"/>
      <c r="K73" s="179"/>
      <c r="L73" s="180"/>
      <c r="M73" s="179"/>
      <c r="N73" s="180"/>
    </row>
    <row r="74" spans="1:14" s="43" customFormat="1" ht="6.95" customHeight="1">
      <c r="A74" s="167"/>
      <c r="B74" s="175"/>
      <c r="C74" s="78"/>
      <c r="D74" s="176"/>
      <c r="E74" s="78"/>
      <c r="F74" s="177"/>
      <c r="G74" s="179"/>
      <c r="H74" s="179"/>
      <c r="I74" s="179"/>
      <c r="J74" s="179"/>
      <c r="K74" s="179"/>
      <c r="L74" s="179"/>
      <c r="M74" s="179"/>
      <c r="N74" s="179"/>
    </row>
    <row r="75" spans="1:14" s="43" customFormat="1" ht="12" customHeight="1">
      <c r="A75" s="167" t="s">
        <v>32</v>
      </c>
      <c r="B75" s="175">
        <v>989</v>
      </c>
      <c r="D75" s="176">
        <v>1078</v>
      </c>
      <c r="F75" s="177">
        <v>997</v>
      </c>
      <c r="G75" s="179"/>
      <c r="H75" s="179">
        <v>977</v>
      </c>
      <c r="I75" s="179"/>
      <c r="J75" s="179">
        <v>975</v>
      </c>
      <c r="K75" s="179"/>
      <c r="L75" s="179">
        <v>988</v>
      </c>
      <c r="M75" s="179"/>
      <c r="N75" s="179">
        <v>1054</v>
      </c>
    </row>
    <row r="76" spans="1:14" s="43" customFormat="1" ht="12" customHeight="1">
      <c r="A76" s="167" t="s">
        <v>33</v>
      </c>
      <c r="B76" s="175">
        <v>463</v>
      </c>
      <c r="C76" s="61"/>
      <c r="D76" s="176">
        <v>460</v>
      </c>
      <c r="E76" s="61"/>
      <c r="F76" s="177">
        <v>444</v>
      </c>
      <c r="G76" s="179"/>
      <c r="H76" s="179">
        <v>472</v>
      </c>
      <c r="I76" s="179"/>
      <c r="J76" s="179">
        <v>436</v>
      </c>
      <c r="K76" s="179"/>
      <c r="L76" s="179">
        <v>439</v>
      </c>
      <c r="M76" s="179"/>
      <c r="N76" s="179">
        <v>423</v>
      </c>
    </row>
    <row r="77" spans="1:14" s="43" customFormat="1" ht="12" customHeight="1">
      <c r="A77" s="167" t="s">
        <v>34</v>
      </c>
      <c r="B77" s="175">
        <v>429</v>
      </c>
      <c r="D77" s="176">
        <v>433</v>
      </c>
      <c r="F77" s="177">
        <v>413</v>
      </c>
      <c r="G77" s="179"/>
      <c r="H77" s="179">
        <v>407</v>
      </c>
      <c r="I77" s="179"/>
      <c r="J77" s="179">
        <v>408</v>
      </c>
      <c r="K77" s="179"/>
      <c r="L77" s="179">
        <v>442</v>
      </c>
      <c r="M77" s="179"/>
      <c r="N77" s="179">
        <v>405</v>
      </c>
    </row>
    <row r="78" spans="1:14" s="43" customFormat="1" ht="12" customHeight="1">
      <c r="A78" s="167" t="s">
        <v>26</v>
      </c>
      <c r="B78" s="175">
        <v>199</v>
      </c>
      <c r="D78" s="176">
        <v>202</v>
      </c>
      <c r="F78" s="177">
        <v>187</v>
      </c>
      <c r="G78" s="179"/>
      <c r="H78" s="179">
        <v>181</v>
      </c>
      <c r="I78" s="179"/>
      <c r="J78" s="179">
        <v>189</v>
      </c>
      <c r="K78" s="179"/>
      <c r="L78" s="179">
        <v>191</v>
      </c>
      <c r="M78" s="179"/>
      <c r="N78" s="179">
        <v>180</v>
      </c>
    </row>
    <row r="79" spans="1:14" s="43" customFormat="1" ht="12" customHeight="1">
      <c r="A79" s="167" t="s">
        <v>35</v>
      </c>
      <c r="B79" s="175">
        <v>739</v>
      </c>
      <c r="D79" s="176">
        <v>752</v>
      </c>
      <c r="F79" s="177">
        <v>750</v>
      </c>
      <c r="G79" s="179"/>
      <c r="H79" s="179">
        <v>719</v>
      </c>
      <c r="I79" s="179"/>
      <c r="J79" s="179">
        <v>711</v>
      </c>
      <c r="K79" s="179"/>
      <c r="L79" s="179">
        <v>704</v>
      </c>
      <c r="M79" s="179"/>
      <c r="N79" s="179">
        <v>976</v>
      </c>
    </row>
    <row r="80" spans="1:14" s="43" customFormat="1" ht="12" customHeight="1">
      <c r="A80" s="167" t="s">
        <v>36</v>
      </c>
      <c r="B80" s="175">
        <v>122</v>
      </c>
      <c r="D80" s="176">
        <v>248</v>
      </c>
      <c r="F80" s="177">
        <v>94</v>
      </c>
      <c r="G80" s="179"/>
      <c r="H80" s="179">
        <v>165</v>
      </c>
      <c r="I80" s="179"/>
      <c r="J80" s="179">
        <v>142</v>
      </c>
      <c r="K80" s="179"/>
      <c r="L80" s="179">
        <v>172</v>
      </c>
      <c r="M80" s="179"/>
      <c r="N80" s="179">
        <v>33</v>
      </c>
    </row>
    <row r="81" spans="1:14" s="43" customFormat="1" ht="12" customHeight="1">
      <c r="A81" s="167" t="s">
        <v>37</v>
      </c>
      <c r="B81" s="175">
        <v>-125</v>
      </c>
      <c r="D81" s="176">
        <v>-186</v>
      </c>
      <c r="F81" s="177">
        <v>31</v>
      </c>
      <c r="G81" s="179"/>
      <c r="H81" s="233">
        <v>-195</v>
      </c>
      <c r="I81" s="179"/>
      <c r="J81" s="233">
        <v>-151</v>
      </c>
      <c r="K81" s="233"/>
      <c r="L81" s="233">
        <v>-21</v>
      </c>
      <c r="M81" s="179"/>
      <c r="N81" s="179">
        <v>472</v>
      </c>
    </row>
    <row r="82" spans="1:14" s="43" customFormat="1" ht="12" customHeight="1">
      <c r="A82" s="167" t="s">
        <v>20</v>
      </c>
      <c r="B82" s="196">
        <v>-10</v>
      </c>
      <c r="D82" s="182">
        <v>24</v>
      </c>
      <c r="F82" s="183">
        <v>19</v>
      </c>
      <c r="G82" s="179"/>
      <c r="H82" s="184">
        <v>278</v>
      </c>
      <c r="I82" s="179"/>
      <c r="J82" s="183">
        <v>-65</v>
      </c>
      <c r="K82" s="179"/>
      <c r="L82" s="184">
        <v>92</v>
      </c>
      <c r="M82" s="179"/>
      <c r="N82" s="184">
        <v>42</v>
      </c>
    </row>
    <row r="83" spans="1:14" s="43" customFormat="1" ht="6.95" customHeight="1">
      <c r="A83" s="167"/>
      <c r="B83" s="175"/>
      <c r="D83" s="176"/>
      <c r="F83" s="177"/>
      <c r="G83" s="179"/>
      <c r="H83" s="179"/>
      <c r="I83" s="179"/>
      <c r="J83" s="179"/>
      <c r="K83" s="179"/>
      <c r="L83" s="179"/>
      <c r="M83" s="179"/>
      <c r="N83" s="179"/>
    </row>
    <row r="84" spans="1:14" s="43" customFormat="1" ht="12" customHeight="1" thickBot="1">
      <c r="A84" s="167" t="s">
        <v>198</v>
      </c>
      <c r="B84" s="189">
        <v>4679</v>
      </c>
      <c r="D84" s="190">
        <v>4631</v>
      </c>
      <c r="F84" s="191">
        <f>+SUM(F75:F82)+F66</f>
        <v>5160</v>
      </c>
      <c r="G84" s="179"/>
      <c r="H84" s="192">
        <f>H66+H75+H76+H77+H78+H79+H80+H81+H82</f>
        <v>4294</v>
      </c>
      <c r="I84" s="179"/>
      <c r="J84" s="192">
        <f>J66+J75+J76+J77+J78+J79+J80+J81+J82</f>
        <v>4220</v>
      </c>
      <c r="K84" s="179"/>
      <c r="L84" s="192">
        <f>L66+L75+L76+L77+L78+L79+L80+L81+L82</f>
        <v>4846</v>
      </c>
      <c r="M84" s="179"/>
      <c r="N84" s="192">
        <f>N66+N75+N76+N77+N78+N79+N80+N81+N82</f>
        <v>5816</v>
      </c>
    </row>
    <row r="85" spans="1:14" s="43" customFormat="1" ht="12" customHeight="1">
      <c r="B85" s="114"/>
      <c r="D85" s="114"/>
      <c r="F85" s="61"/>
      <c r="G85" s="61"/>
      <c r="H85" s="61"/>
      <c r="I85" s="61"/>
      <c r="J85" s="61"/>
      <c r="K85" s="61"/>
      <c r="L85" s="61"/>
      <c r="M85" s="61"/>
      <c r="N85" s="61"/>
    </row>
    <row r="86" spans="1:14" s="43" customFormat="1" ht="12" customHeight="1">
      <c r="A86" s="139"/>
      <c r="B86" s="114"/>
      <c r="D86" s="114"/>
      <c r="F86" s="61"/>
      <c r="G86" s="61"/>
      <c r="H86" s="61"/>
      <c r="I86" s="61"/>
      <c r="J86" s="61"/>
      <c r="K86" s="61"/>
      <c r="L86" s="61"/>
      <c r="M86" s="61"/>
      <c r="N86" s="61"/>
    </row>
    <row r="87" spans="1:14" s="43" customFormat="1" ht="12" customHeight="1">
      <c r="A87" s="139" t="s">
        <v>199</v>
      </c>
      <c r="B87" s="114"/>
      <c r="D87" s="114"/>
      <c r="F87" s="61"/>
      <c r="G87" s="61"/>
      <c r="H87" s="61"/>
      <c r="I87" s="61"/>
      <c r="J87" s="61"/>
      <c r="K87" s="61"/>
      <c r="L87" s="61"/>
      <c r="M87" s="61"/>
      <c r="N87" s="61"/>
    </row>
    <row r="88" spans="1:14" s="43" customFormat="1" ht="12" customHeight="1">
      <c r="B88" s="114"/>
      <c r="D88" s="114"/>
      <c r="F88" s="61"/>
      <c r="G88" s="61"/>
      <c r="H88" s="61"/>
      <c r="I88" s="61"/>
      <c r="J88" s="61"/>
      <c r="K88" s="61"/>
      <c r="L88" s="61"/>
      <c r="M88" s="61"/>
      <c r="N88" s="61"/>
    </row>
    <row r="89" spans="1:14" s="43" customFormat="1" ht="12" customHeight="1">
      <c r="A89" s="242" t="s">
        <v>61</v>
      </c>
      <c r="B89" s="114"/>
      <c r="D89" s="114"/>
      <c r="F89" s="61"/>
      <c r="G89" s="61"/>
      <c r="H89" s="61"/>
      <c r="I89" s="61"/>
      <c r="J89" s="61"/>
      <c r="K89" s="61"/>
      <c r="L89" s="61"/>
      <c r="M89" s="61"/>
      <c r="N89" s="61"/>
    </row>
    <row r="90" spans="1:14" s="43" customFormat="1" ht="12" customHeight="1">
      <c r="B90" s="465" t="s">
        <v>0</v>
      </c>
      <c r="C90" s="465"/>
      <c r="D90" s="465"/>
      <c r="E90" s="465"/>
      <c r="F90" s="465"/>
      <c r="G90" s="465"/>
      <c r="H90" s="465"/>
      <c r="I90" s="465"/>
      <c r="J90" s="465"/>
      <c r="K90" s="465"/>
      <c r="L90" s="465"/>
      <c r="M90" s="465"/>
      <c r="N90" s="465"/>
    </row>
    <row r="91" spans="1:14" s="43" customFormat="1" ht="12" customHeight="1">
      <c r="B91" s="44" t="s">
        <v>7</v>
      </c>
      <c r="D91" s="45" t="s">
        <v>8</v>
      </c>
      <c r="F91" s="201" t="s">
        <v>5</v>
      </c>
      <c r="G91" s="472"/>
      <c r="H91" s="202" t="s">
        <v>6</v>
      </c>
      <c r="I91" s="472"/>
      <c r="J91" s="202" t="s">
        <v>7</v>
      </c>
      <c r="K91" s="471"/>
      <c r="L91" s="202" t="s">
        <v>8</v>
      </c>
      <c r="M91" s="471"/>
      <c r="N91" s="202" t="s">
        <v>5</v>
      </c>
    </row>
    <row r="92" spans="1:14" s="43" customFormat="1" ht="12" customHeight="1">
      <c r="B92" s="50">
        <v>2014</v>
      </c>
      <c r="D92" s="51">
        <v>2014</v>
      </c>
      <c r="F92" s="203">
        <v>2014</v>
      </c>
      <c r="G92" s="472"/>
      <c r="H92" s="204">
        <v>2013</v>
      </c>
      <c r="I92" s="473"/>
      <c r="J92" s="204">
        <v>2013</v>
      </c>
      <c r="K92" s="471"/>
      <c r="L92" s="204">
        <v>2013</v>
      </c>
      <c r="M92" s="471"/>
      <c r="N92" s="204">
        <v>2013</v>
      </c>
    </row>
    <row r="93" spans="1:14" s="43" customFormat="1" ht="12" customHeight="1">
      <c r="B93" s="50" t="s">
        <v>1</v>
      </c>
      <c r="D93" s="51" t="s">
        <v>1</v>
      </c>
      <c r="F93" s="205" t="s">
        <v>1</v>
      </c>
      <c r="G93" s="206"/>
      <c r="H93" s="206" t="s">
        <v>1</v>
      </c>
      <c r="I93" s="207"/>
      <c r="J93" s="206" t="s">
        <v>1</v>
      </c>
      <c r="K93" s="206"/>
      <c r="L93" s="206" t="s">
        <v>1</v>
      </c>
      <c r="M93" s="206"/>
      <c r="N93" s="206" t="s">
        <v>1</v>
      </c>
    </row>
    <row r="94" spans="1:14" s="43" customFormat="1" ht="6.95" customHeight="1">
      <c r="B94" s="124"/>
      <c r="D94" s="112"/>
      <c r="F94" s="236"/>
      <c r="G94" s="237"/>
      <c r="H94" s="237"/>
      <c r="I94" s="238"/>
      <c r="J94" s="237"/>
      <c r="K94" s="237"/>
      <c r="L94" s="237"/>
      <c r="M94" s="237"/>
      <c r="N94" s="237"/>
    </row>
    <row r="95" spans="1:14" s="43" customFormat="1" ht="12" customHeight="1">
      <c r="A95" s="167" t="s">
        <v>62</v>
      </c>
      <c r="B95" s="175">
        <v>298424</v>
      </c>
      <c r="D95" s="176">
        <v>303133</v>
      </c>
      <c r="F95" s="177">
        <v>286649</v>
      </c>
      <c r="G95" s="59"/>
      <c r="H95" s="179">
        <v>272474</v>
      </c>
      <c r="I95" s="179"/>
      <c r="J95" s="179">
        <v>266250</v>
      </c>
      <c r="K95" s="179"/>
      <c r="L95" s="179">
        <v>251769</v>
      </c>
      <c r="M95" s="179"/>
      <c r="N95" s="179">
        <v>241302</v>
      </c>
    </row>
    <row r="96" spans="1:14" s="43" customFormat="1" ht="12" customHeight="1">
      <c r="A96" s="167" t="s">
        <v>98</v>
      </c>
      <c r="B96" s="175">
        <v>360758</v>
      </c>
      <c r="D96" s="176">
        <v>360732</v>
      </c>
      <c r="F96" s="177">
        <v>330473</v>
      </c>
      <c r="G96" s="59"/>
      <c r="H96" s="179">
        <v>328800</v>
      </c>
      <c r="I96" s="179"/>
      <c r="J96" s="179">
        <v>307785</v>
      </c>
      <c r="K96" s="179"/>
      <c r="L96" s="179">
        <v>298500</v>
      </c>
      <c r="M96" s="179"/>
      <c r="N96" s="179">
        <v>295088</v>
      </c>
    </row>
    <row r="97" spans="1:14" s="43" customFormat="1" ht="12" customHeight="1">
      <c r="A97" s="61"/>
      <c r="B97" s="124"/>
      <c r="D97" s="112"/>
      <c r="F97" s="83"/>
      <c r="G97" s="116"/>
      <c r="H97" s="61"/>
      <c r="I97" s="61"/>
      <c r="J97" s="61"/>
      <c r="K97" s="61"/>
      <c r="L97" s="61"/>
      <c r="M97" s="61"/>
      <c r="N97" s="61"/>
    </row>
    <row r="98" spans="1:14" s="43" customFormat="1" ht="12" customHeight="1">
      <c r="A98" s="61"/>
      <c r="B98" s="50" t="s">
        <v>83</v>
      </c>
      <c r="D98" s="51" t="s">
        <v>83</v>
      </c>
      <c r="F98" s="109" t="s">
        <v>83</v>
      </c>
      <c r="G98" s="110"/>
      <c r="H98" s="110" t="s">
        <v>83</v>
      </c>
      <c r="I98" s="111"/>
      <c r="J98" s="110" t="s">
        <v>83</v>
      </c>
      <c r="K98" s="110"/>
      <c r="L98" s="110" t="s">
        <v>83</v>
      </c>
      <c r="M98" s="110"/>
      <c r="N98" s="110" t="s">
        <v>83</v>
      </c>
    </row>
    <row r="99" spans="1:14" s="43" customFormat="1" ht="6.95" customHeight="1">
      <c r="A99" s="61"/>
      <c r="B99" s="124"/>
      <c r="D99" s="112"/>
      <c r="F99" s="112"/>
      <c r="G99" s="113"/>
      <c r="H99" s="113"/>
      <c r="I99" s="114"/>
      <c r="J99" s="113"/>
      <c r="K99" s="113"/>
      <c r="L99" s="113"/>
      <c r="M99" s="113"/>
      <c r="N99" s="113"/>
    </row>
    <row r="100" spans="1:14" s="43" customFormat="1" ht="12" customHeight="1">
      <c r="A100" s="61" t="s">
        <v>174</v>
      </c>
      <c r="B100" s="409">
        <v>527</v>
      </c>
      <c r="C100" s="129"/>
      <c r="D100" s="397">
        <v>537</v>
      </c>
      <c r="E100" s="353"/>
      <c r="F100" s="397">
        <v>554</v>
      </c>
      <c r="G100" s="399"/>
      <c r="H100" s="397">
        <f>+RWAs!H12</f>
        <v>422.3</v>
      </c>
      <c r="I100" s="397"/>
      <c r="J100" s="397">
        <f>+RWAs!J12</f>
        <v>416.9</v>
      </c>
      <c r="K100" s="397"/>
      <c r="L100" s="397">
        <f>+RWAs!L12</f>
        <v>429.2</v>
      </c>
      <c r="M100" s="397"/>
      <c r="N100" s="397">
        <f>+RWAs!N12</f>
        <v>412.3</v>
      </c>
    </row>
    <row r="101" spans="1:14" s="43" customFormat="1" ht="12">
      <c r="B101" s="162"/>
      <c r="D101" s="114"/>
    </row>
    <row r="102" spans="1:14" s="43" customFormat="1" ht="12">
      <c r="B102" s="344" t="s">
        <v>47</v>
      </c>
      <c r="C102" s="129"/>
      <c r="D102" s="450" t="s">
        <v>47</v>
      </c>
      <c r="E102" s="129"/>
      <c r="F102" s="450" t="s">
        <v>47</v>
      </c>
      <c r="G102" s="450"/>
      <c r="H102" s="450" t="s">
        <v>47</v>
      </c>
      <c r="I102" s="450"/>
      <c r="J102" s="450" t="s">
        <v>47</v>
      </c>
      <c r="K102" s="450"/>
      <c r="L102" s="450" t="s">
        <v>47</v>
      </c>
      <c r="M102" s="450"/>
      <c r="N102" s="450" t="s">
        <v>47</v>
      </c>
    </row>
    <row r="103" spans="1:14" s="43" customFormat="1" ht="12">
      <c r="B103" s="162"/>
      <c r="D103" s="114"/>
    </row>
    <row r="104" spans="1:14" s="43" customFormat="1" ht="14.25">
      <c r="A104" s="43" t="s">
        <v>176</v>
      </c>
      <c r="B104" s="417">
        <v>0.7</v>
      </c>
      <c r="C104" s="129"/>
      <c r="D104" s="397">
        <v>1.6</v>
      </c>
      <c r="E104" s="129"/>
      <c r="F104" s="397">
        <v>2.4</v>
      </c>
      <c r="G104" s="399"/>
      <c r="H104" s="397">
        <v>1.8</v>
      </c>
      <c r="I104" s="397"/>
      <c r="J104" s="397">
        <v>1.7</v>
      </c>
      <c r="K104" s="397"/>
      <c r="L104" s="397">
        <v>2</v>
      </c>
      <c r="M104" s="397"/>
      <c r="N104" s="397">
        <v>3.6</v>
      </c>
    </row>
    <row r="105" spans="1:14" s="43" customFormat="1" ht="12">
      <c r="B105" s="114"/>
      <c r="D105" s="114"/>
    </row>
    <row r="106" spans="1:14" s="43" customFormat="1" ht="12">
      <c r="B106" s="114"/>
      <c r="D106" s="114"/>
    </row>
    <row r="107" spans="1:14" s="43" customFormat="1" ht="12">
      <c r="A107" s="43" t="s">
        <v>196</v>
      </c>
      <c r="B107" s="114"/>
      <c r="D107" s="114"/>
    </row>
    <row r="108" spans="1:14" s="43" customFormat="1" ht="12">
      <c r="B108" s="114"/>
      <c r="D108" s="114"/>
    </row>
    <row r="109" spans="1:14" s="43" customFormat="1" ht="12">
      <c r="A109" s="129" t="s">
        <v>175</v>
      </c>
      <c r="B109" s="114"/>
      <c r="D109" s="114"/>
    </row>
    <row r="110" spans="1:14" s="43" customFormat="1" ht="12">
      <c r="A110" s="130" t="s">
        <v>152</v>
      </c>
      <c r="B110" s="114"/>
      <c r="D110" s="114"/>
    </row>
    <row r="111" spans="1:14" s="43" customFormat="1" ht="12">
      <c r="B111" s="114"/>
      <c r="D111" s="114"/>
    </row>
    <row r="112" spans="1:14" s="43" customFormat="1" ht="12">
      <c r="B112" s="114"/>
      <c r="D112" s="114"/>
    </row>
    <row r="113" spans="2:4" s="43" customFormat="1" ht="12">
      <c r="B113" s="114"/>
      <c r="D113" s="114"/>
    </row>
    <row r="114" spans="2:4" s="43" customFormat="1" ht="12">
      <c r="B114" s="114"/>
      <c r="D114" s="114"/>
    </row>
    <row r="115" spans="2:4" s="43" customFormat="1" ht="12">
      <c r="B115" s="114"/>
      <c r="D115" s="114"/>
    </row>
    <row r="116" spans="2:4" s="43" customFormat="1" ht="12">
      <c r="B116" s="114"/>
      <c r="D116" s="114"/>
    </row>
    <row r="117" spans="2:4" s="43" customFormat="1" ht="12">
      <c r="B117" s="114"/>
      <c r="D117" s="114"/>
    </row>
    <row r="118" spans="2:4" s="43" customFormat="1" ht="12">
      <c r="B118" s="114"/>
      <c r="D118" s="114"/>
    </row>
    <row r="119" spans="2:4" s="43" customFormat="1" ht="12">
      <c r="B119" s="114"/>
      <c r="D119" s="114"/>
    </row>
    <row r="120" spans="2:4" s="43" customFormat="1" ht="12">
      <c r="B120" s="114"/>
      <c r="D120" s="114"/>
    </row>
    <row r="121" spans="2:4" s="43" customFormat="1" ht="12">
      <c r="B121" s="114"/>
      <c r="D121" s="114"/>
    </row>
    <row r="122" spans="2:4" s="43" customFormat="1" ht="12">
      <c r="B122" s="114"/>
      <c r="D122" s="114"/>
    </row>
    <row r="123" spans="2:4" s="43" customFormat="1" ht="12">
      <c r="B123" s="114"/>
      <c r="D123" s="114"/>
    </row>
    <row r="124" spans="2:4" s="43" customFormat="1" ht="12">
      <c r="B124" s="114"/>
      <c r="D124" s="114"/>
    </row>
    <row r="125" spans="2:4" s="43" customFormat="1" ht="12">
      <c r="B125" s="114"/>
      <c r="D125" s="114"/>
    </row>
    <row r="126" spans="2:4" s="43" customFormat="1" ht="12">
      <c r="B126" s="114"/>
      <c r="D126" s="114"/>
    </row>
    <row r="127" spans="2:4" s="43" customFormat="1" ht="12">
      <c r="B127" s="114"/>
      <c r="D127" s="114"/>
    </row>
    <row r="128" spans="2:4" s="43" customFormat="1" ht="12">
      <c r="B128" s="114"/>
      <c r="D128" s="114"/>
    </row>
    <row r="129" spans="2:4" s="43" customFormat="1" ht="12">
      <c r="B129" s="114"/>
      <c r="D129" s="114"/>
    </row>
    <row r="130" spans="2:4" s="43" customFormat="1" ht="12">
      <c r="B130" s="114"/>
      <c r="D130" s="114"/>
    </row>
    <row r="131" spans="2:4" s="43" customFormat="1" ht="12">
      <c r="B131" s="114"/>
      <c r="D131" s="114"/>
    </row>
    <row r="132" spans="2:4" s="43" customFormat="1" ht="12">
      <c r="B132" s="114"/>
      <c r="D132" s="114"/>
    </row>
    <row r="133" spans="2:4" s="43" customFormat="1" ht="12">
      <c r="B133" s="114"/>
      <c r="D133" s="114"/>
    </row>
    <row r="134" spans="2:4" s="43" customFormat="1" ht="12">
      <c r="B134" s="114"/>
      <c r="D134" s="114"/>
    </row>
    <row r="135" spans="2:4" s="43" customFormat="1" ht="12">
      <c r="B135" s="114"/>
      <c r="D135" s="114"/>
    </row>
    <row r="136" spans="2:4" s="43" customFormat="1" ht="12">
      <c r="B136" s="114"/>
      <c r="D136" s="114"/>
    </row>
    <row r="137" spans="2:4" s="43" customFormat="1" ht="12">
      <c r="B137" s="114"/>
      <c r="D137" s="114"/>
    </row>
    <row r="138" spans="2:4" s="43" customFormat="1" ht="12">
      <c r="B138" s="114"/>
      <c r="D138" s="114"/>
    </row>
    <row r="139" spans="2:4" s="43" customFormat="1" ht="12">
      <c r="B139" s="114"/>
      <c r="D139" s="114"/>
    </row>
    <row r="140" spans="2:4" s="43" customFormat="1" ht="12">
      <c r="B140" s="114"/>
      <c r="D140" s="114"/>
    </row>
    <row r="141" spans="2:4" s="43" customFormat="1" ht="12">
      <c r="B141" s="114"/>
      <c r="D141" s="114"/>
    </row>
    <row r="142" spans="2:4" s="43" customFormat="1" ht="12">
      <c r="B142" s="114"/>
      <c r="D142" s="114"/>
    </row>
    <row r="143" spans="2:4" s="43" customFormat="1" ht="12">
      <c r="B143" s="114"/>
      <c r="D143" s="114"/>
    </row>
    <row r="144" spans="2:4" s="43" customFormat="1" ht="12">
      <c r="B144" s="114"/>
      <c r="D144" s="114"/>
    </row>
    <row r="145" spans="2:4" s="43" customFormat="1" ht="12">
      <c r="B145" s="114"/>
      <c r="D145" s="114"/>
    </row>
    <row r="146" spans="2:4" s="43" customFormat="1" ht="12">
      <c r="B146" s="114"/>
      <c r="D146" s="114"/>
    </row>
    <row r="147" spans="2:4" s="43" customFormat="1" ht="12">
      <c r="B147" s="114"/>
      <c r="D147" s="114"/>
    </row>
    <row r="148" spans="2:4" s="43" customFormat="1" ht="12">
      <c r="B148" s="114"/>
      <c r="D148" s="114"/>
    </row>
    <row r="149" spans="2:4" s="43" customFormat="1" ht="12">
      <c r="B149" s="114"/>
      <c r="D149" s="114"/>
    </row>
    <row r="150" spans="2:4" s="43" customFormat="1" ht="12">
      <c r="B150" s="114"/>
      <c r="D150" s="114"/>
    </row>
    <row r="151" spans="2:4" s="43" customFormat="1" ht="12">
      <c r="B151" s="114"/>
      <c r="D151" s="114"/>
    </row>
    <row r="152" spans="2:4" s="43" customFormat="1" ht="12">
      <c r="B152" s="114"/>
      <c r="D152" s="114"/>
    </row>
    <row r="153" spans="2:4" s="43" customFormat="1" ht="12">
      <c r="B153" s="114"/>
      <c r="D153" s="114"/>
    </row>
    <row r="154" spans="2:4" s="43" customFormat="1" ht="12">
      <c r="B154" s="114"/>
      <c r="D154" s="114"/>
    </row>
    <row r="155" spans="2:4" s="43" customFormat="1" ht="12">
      <c r="B155" s="114"/>
      <c r="D155" s="114"/>
    </row>
    <row r="156" spans="2:4" s="43" customFormat="1" ht="12">
      <c r="B156" s="114"/>
      <c r="D156" s="114"/>
    </row>
    <row r="157" spans="2:4" s="43" customFormat="1" ht="12">
      <c r="B157" s="114"/>
      <c r="D157" s="114"/>
    </row>
    <row r="158" spans="2:4" s="43" customFormat="1" ht="12">
      <c r="B158" s="114"/>
      <c r="D158" s="114"/>
    </row>
    <row r="159" spans="2:4" s="43" customFormat="1" ht="12">
      <c r="B159" s="114"/>
      <c r="D159" s="114"/>
    </row>
    <row r="160" spans="2:4" s="43" customFormat="1" ht="12">
      <c r="B160" s="114"/>
      <c r="D160" s="114"/>
    </row>
    <row r="161" spans="2:4" s="43" customFormat="1" ht="12">
      <c r="B161" s="114"/>
      <c r="D161" s="114"/>
    </row>
  </sheetData>
  <sortState ref="A48:S53">
    <sortCondition ref="A48"/>
  </sortState>
  <customSheetViews>
    <customSheetView guid="{6A6962C3-E482-4427-A8C8-08CAA95BA31A}" showPageBreaks="1" topLeftCell="A9">
      <selection activeCell="B31" sqref="B31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2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selection activeCell="H56" sqref="H56"/>
      <pageMargins left="0.70866141732283472" right="0.70866141732283472" top="0.74803149606299213" bottom="0.74803149606299213" header="0.31496062992125984" footer="0.31496062992125984"/>
      <pageSetup paperSize="9" scale="58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A3" sqref="A3:A4"/>
      <pageMargins left="0.70866141732283472" right="0.70866141732283472" top="0.74803149606299213" bottom="0.74803149606299213" header="0.31496062992125984" footer="0.31496062992125984"/>
      <pageSetup paperSize="9" scale="63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topLeftCell="A20">
      <selection activeCell="A35" sqref="A35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scale="63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 fitToPage="1">
      <pane xSplit="1" ySplit="6" topLeftCell="B85" activePane="bottomRight" state="frozen"/>
      <selection pane="bottomRight" activeCell="B79" sqref="B79"/>
      <rowBreaks count="1" manualBreakCount="1">
        <brk id="57" max="16383" man="1"/>
      </rowBreaks>
      <pageMargins left="0" right="0" top="0.74803149606299213" bottom="0.74803149606299213" header="0.31496062992125984" footer="0.31496062992125984"/>
      <printOptions horizontalCentered="1" verticalCentered="1"/>
      <pageSetup paperSize="9" scale="49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90" showPageBreaks="1" fitToPage="1">
      <pane xSplit="1" ySplit="6" topLeftCell="B40" activePane="bottomRight" state="frozen"/>
      <selection pane="bottomRight" activeCell="B41" sqref="B41"/>
      <rowBreaks count="1" manualBreakCount="1">
        <brk id="59" max="16383" man="1"/>
      </rowBreaks>
      <pageMargins left="0" right="0" top="0.74803149606299213" bottom="0.74803149606299213" header="0.31496062992125984" footer="0.31496062992125984"/>
      <printOptions horizontalCentered="1" verticalCentered="1"/>
      <pageSetup paperSize="9" scale="49" orientation="portrait" r:id="rId6"/>
      <headerFooter>
        <evenFooter>&amp;LRESTRICTED</evenFooter>
        <firstFooter>&amp;LRESTRICTED</firstFooter>
      </headerFooter>
    </customSheetView>
  </customSheetViews>
  <mergeCells count="16">
    <mergeCell ref="I91:I92"/>
    <mergeCell ref="K91:K92"/>
    <mergeCell ref="M91:M92"/>
    <mergeCell ref="G91:G92"/>
    <mergeCell ref="G62:G63"/>
    <mergeCell ref="I62:I63"/>
    <mergeCell ref="K62:K63"/>
    <mergeCell ref="B3:N3"/>
    <mergeCell ref="B61:N61"/>
    <mergeCell ref="B90:N90"/>
    <mergeCell ref="A4:A5"/>
    <mergeCell ref="G4:G5"/>
    <mergeCell ref="I4:I5"/>
    <mergeCell ref="K4:K5"/>
    <mergeCell ref="M4:M5"/>
    <mergeCell ref="M62:M63"/>
  </mergeCells>
  <printOptions horizontalCentered="1"/>
  <pageMargins left="0.70866141732283472" right="0.70866141732283472" top="0.74803149606299213" bottom="0" header="0.31496062992125984" footer="0.31496062992125984"/>
  <pageSetup paperSize="9" scale="60" fitToWidth="0" fitToHeight="0" orientation="portrait" r:id="rId7"/>
  <headerFooter>
    <oddFooter>&amp;LPUBLIC</oddFooter>
    <evenFooter>&amp;LPUBLIC</evenFooter>
    <firstFooter>&amp;LPUBLIC</firstFooter>
  </headerFooter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80"/>
  <sheetViews>
    <sheetView zoomScaleNormal="100" workbookViewId="0">
      <selection activeCell="N75" sqref="A1:N75"/>
    </sheetView>
  </sheetViews>
  <sheetFormatPr defaultRowHeight="12.75"/>
  <cols>
    <col min="1" max="1" width="55.42578125" style="8" customWidth="1"/>
    <col min="2" max="2" width="10.7109375" style="13" customWidth="1"/>
    <col min="3" max="3" width="2.7109375" style="8" customWidth="1"/>
    <col min="4" max="4" width="10.7109375" style="13" customWidth="1"/>
    <col min="5" max="5" width="2.7109375" style="8" customWidth="1"/>
    <col min="6" max="6" width="9.140625" style="8"/>
    <col min="7" max="7" width="2.7109375" style="8" customWidth="1"/>
    <col min="8" max="8" width="9.140625" style="8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6384" width="9.140625" style="8"/>
  </cols>
  <sheetData>
    <row r="1" spans="1:14" ht="15" customHeight="1">
      <c r="A1" s="40" t="s">
        <v>80</v>
      </c>
      <c r="B1" s="30"/>
      <c r="C1" s="2"/>
      <c r="D1" s="30"/>
      <c r="E1" s="2"/>
    </row>
    <row r="2" spans="1:14" ht="15" customHeight="1">
      <c r="A2" s="41" t="s">
        <v>55</v>
      </c>
      <c r="B2" s="31"/>
      <c r="C2" s="1"/>
      <c r="D2" s="31"/>
      <c r="E2" s="1"/>
    </row>
    <row r="3" spans="1:14" s="43" customFormat="1" ht="12" customHeight="1">
      <c r="A3" s="139"/>
      <c r="B3" s="465" t="s">
        <v>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</row>
    <row r="4" spans="1:14" s="43" customFormat="1" ht="12" customHeight="1">
      <c r="A4" s="474"/>
      <c r="B4" s="44" t="s">
        <v>7</v>
      </c>
      <c r="C4" s="42"/>
      <c r="D4" s="45" t="s">
        <v>8</v>
      </c>
      <c r="E4" s="42"/>
      <c r="F4" s="168" t="s">
        <v>5</v>
      </c>
      <c r="G4" s="475"/>
      <c r="H4" s="243" t="s">
        <v>6</v>
      </c>
      <c r="I4" s="475"/>
      <c r="J4" s="243" t="s">
        <v>7</v>
      </c>
      <c r="K4" s="477"/>
      <c r="L4" s="243" t="s">
        <v>8</v>
      </c>
      <c r="M4" s="477"/>
      <c r="N4" s="243" t="s">
        <v>5</v>
      </c>
    </row>
    <row r="5" spans="1:14" s="43" customFormat="1" ht="12" customHeight="1">
      <c r="A5" s="474"/>
      <c r="B5" s="50">
        <v>2014</v>
      </c>
      <c r="C5" s="42"/>
      <c r="D5" s="51">
        <v>2014</v>
      </c>
      <c r="E5" s="42"/>
      <c r="F5" s="170">
        <v>2014</v>
      </c>
      <c r="G5" s="475"/>
      <c r="H5" s="170">
        <v>2013</v>
      </c>
      <c r="I5" s="476"/>
      <c r="J5" s="170">
        <v>2013</v>
      </c>
      <c r="K5" s="477"/>
      <c r="L5" s="170">
        <v>2013</v>
      </c>
      <c r="M5" s="477"/>
      <c r="N5" s="170">
        <v>2013</v>
      </c>
    </row>
    <row r="6" spans="1:14" s="43" customFormat="1" ht="12" customHeight="1">
      <c r="A6" s="139"/>
      <c r="B6" s="50" t="s">
        <v>1</v>
      </c>
      <c r="C6" s="42"/>
      <c r="D6" s="51" t="s">
        <v>1</v>
      </c>
      <c r="E6" s="42"/>
      <c r="F6" s="172" t="s">
        <v>1</v>
      </c>
      <c r="G6" s="172"/>
      <c r="H6" s="172" t="s">
        <v>1</v>
      </c>
      <c r="I6" s="244"/>
      <c r="J6" s="172" t="s">
        <v>1</v>
      </c>
      <c r="K6" s="172"/>
      <c r="L6" s="172" t="s">
        <v>1</v>
      </c>
      <c r="M6" s="172"/>
      <c r="N6" s="172" t="s">
        <v>1</v>
      </c>
    </row>
    <row r="7" spans="1:14" s="43" customFormat="1" ht="6.95" customHeight="1">
      <c r="A7" s="139"/>
      <c r="B7" s="245"/>
      <c r="C7" s="42"/>
      <c r="D7" s="246"/>
      <c r="E7" s="42"/>
      <c r="F7" s="177"/>
      <c r="G7" s="247"/>
      <c r="H7" s="177"/>
      <c r="I7" s="247"/>
      <c r="J7" s="177"/>
      <c r="K7" s="233"/>
      <c r="L7" s="177"/>
      <c r="M7" s="233"/>
      <c r="N7" s="177"/>
    </row>
    <row r="8" spans="1:14" s="43" customFormat="1" ht="12" customHeight="1">
      <c r="A8" s="139" t="s">
        <v>87</v>
      </c>
      <c r="B8" s="175">
        <v>233</v>
      </c>
      <c r="C8" s="61"/>
      <c r="D8" s="176">
        <v>271</v>
      </c>
      <c r="E8" s="61"/>
      <c r="F8" s="177">
        <v>265</v>
      </c>
      <c r="G8" s="247"/>
      <c r="H8" s="177">
        <v>292</v>
      </c>
      <c r="I8" s="247"/>
      <c r="J8" s="177">
        <v>278</v>
      </c>
      <c r="K8" s="233"/>
      <c r="L8" s="177">
        <v>292</v>
      </c>
      <c r="M8" s="233"/>
      <c r="N8" s="177">
        <v>284</v>
      </c>
    </row>
    <row r="9" spans="1:14" s="43" customFormat="1" ht="12" customHeight="1">
      <c r="A9" s="139" t="s">
        <v>88</v>
      </c>
      <c r="B9" s="175">
        <v>274</v>
      </c>
      <c r="C9" s="61"/>
      <c r="D9" s="176">
        <v>258</v>
      </c>
      <c r="E9" s="61"/>
      <c r="F9" s="177">
        <v>275</v>
      </c>
      <c r="G9" s="247"/>
      <c r="H9" s="177">
        <v>267</v>
      </c>
      <c r="I9" s="247"/>
      <c r="J9" s="177">
        <v>281</v>
      </c>
      <c r="K9" s="233"/>
      <c r="L9" s="177">
        <v>301</v>
      </c>
      <c r="M9" s="233"/>
      <c r="N9" s="177">
        <v>301</v>
      </c>
    </row>
    <row r="10" spans="1:14" s="43" customFormat="1" ht="12" customHeight="1">
      <c r="A10" s="139" t="s">
        <v>89</v>
      </c>
      <c r="B10" s="175">
        <v>75</v>
      </c>
      <c r="C10" s="61"/>
      <c r="D10" s="176">
        <v>78</v>
      </c>
      <c r="E10" s="61"/>
      <c r="F10" s="177">
        <v>81</v>
      </c>
      <c r="G10" s="247"/>
      <c r="H10" s="177">
        <v>75</v>
      </c>
      <c r="I10" s="247"/>
      <c r="J10" s="177">
        <v>89</v>
      </c>
      <c r="K10" s="233"/>
      <c r="L10" s="177">
        <v>104</v>
      </c>
      <c r="M10" s="233"/>
      <c r="N10" s="177">
        <v>127</v>
      </c>
    </row>
    <row r="11" spans="1:14" s="43" customFormat="1" ht="12" customHeight="1">
      <c r="A11" s="139" t="s">
        <v>90</v>
      </c>
      <c r="B11" s="181">
        <v>8</v>
      </c>
      <c r="C11" s="61"/>
      <c r="D11" s="248">
        <v>-10</v>
      </c>
      <c r="E11" s="61"/>
      <c r="F11" s="183">
        <v>12</v>
      </c>
      <c r="G11" s="247"/>
      <c r="H11" s="183">
        <v>-4</v>
      </c>
      <c r="I11" s="247"/>
      <c r="J11" s="183">
        <v>10</v>
      </c>
      <c r="K11" s="233"/>
      <c r="L11" s="183">
        <v>10</v>
      </c>
      <c r="M11" s="233"/>
      <c r="N11" s="183">
        <v>-268</v>
      </c>
    </row>
    <row r="12" spans="1:14" s="43" customFormat="1" ht="6.95" customHeight="1">
      <c r="A12" s="249"/>
      <c r="B12" s="175"/>
      <c r="C12" s="67"/>
      <c r="D12" s="176"/>
      <c r="E12" s="67"/>
      <c r="F12" s="177"/>
      <c r="G12" s="247"/>
      <c r="H12" s="177"/>
      <c r="I12" s="247"/>
      <c r="J12" s="177"/>
      <c r="K12" s="233"/>
      <c r="L12" s="177"/>
      <c r="M12" s="233"/>
      <c r="N12" s="177"/>
    </row>
    <row r="13" spans="1:14" s="43" customFormat="1" ht="24">
      <c r="A13" s="186" t="s">
        <v>91</v>
      </c>
      <c r="B13" s="175">
        <v>590</v>
      </c>
      <c r="C13" s="68"/>
      <c r="D13" s="176">
        <v>597</v>
      </c>
      <c r="E13" s="68"/>
      <c r="F13" s="177">
        <v>633</v>
      </c>
      <c r="G13" s="247"/>
      <c r="H13" s="177">
        <f>630</f>
        <v>630</v>
      </c>
      <c r="I13" s="247"/>
      <c r="J13" s="177">
        <f>658</f>
        <v>658</v>
      </c>
      <c r="K13" s="233"/>
      <c r="L13" s="177">
        <f>707</f>
        <v>707</v>
      </c>
      <c r="M13" s="233"/>
      <c r="N13" s="177">
        <v>444</v>
      </c>
    </row>
    <row r="14" spans="1:14" s="43" customFormat="1" ht="6.95" customHeight="1">
      <c r="A14" s="250"/>
      <c r="B14" s="175"/>
      <c r="C14" s="69"/>
      <c r="D14" s="176"/>
      <c r="E14" s="69"/>
      <c r="F14" s="177"/>
      <c r="G14" s="247"/>
      <c r="H14" s="177"/>
      <c r="I14" s="247"/>
      <c r="J14" s="177"/>
      <c r="K14" s="233"/>
      <c r="L14" s="177"/>
      <c r="M14" s="233"/>
      <c r="N14" s="177"/>
    </row>
    <row r="15" spans="1:14" s="43" customFormat="1" ht="12">
      <c r="A15" s="139" t="s">
        <v>92</v>
      </c>
      <c r="B15" s="181">
        <v>31</v>
      </c>
      <c r="C15" s="61"/>
      <c r="D15" s="248">
        <v>-11</v>
      </c>
      <c r="E15" s="61"/>
      <c r="F15" s="183">
        <v>5</v>
      </c>
      <c r="G15" s="251"/>
      <c r="H15" s="71">
        <v>4</v>
      </c>
      <c r="I15" s="251"/>
      <c r="J15" s="71">
        <v>-21</v>
      </c>
      <c r="K15" s="72"/>
      <c r="L15" s="71">
        <v>-7</v>
      </c>
      <c r="M15" s="72"/>
      <c r="N15" s="71">
        <v>-7</v>
      </c>
    </row>
    <row r="16" spans="1:14" s="43" customFormat="1" ht="6.95" customHeight="1">
      <c r="A16" s="252"/>
      <c r="B16" s="175"/>
      <c r="C16" s="73"/>
      <c r="D16" s="176"/>
      <c r="E16" s="73"/>
      <c r="F16" s="177"/>
      <c r="G16" s="247"/>
      <c r="H16" s="177"/>
      <c r="I16" s="247"/>
      <c r="J16" s="177"/>
      <c r="K16" s="233"/>
      <c r="L16" s="177"/>
      <c r="M16" s="233"/>
      <c r="N16" s="177"/>
    </row>
    <row r="17" spans="1:14" s="43" customFormat="1" ht="12">
      <c r="A17" s="252" t="s">
        <v>93</v>
      </c>
      <c r="B17" s="175">
        <v>621</v>
      </c>
      <c r="C17" s="73"/>
      <c r="D17" s="176">
        <v>586</v>
      </c>
      <c r="E17" s="73"/>
      <c r="F17" s="177">
        <f>+F13+F15</f>
        <v>638</v>
      </c>
      <c r="G17" s="247"/>
      <c r="H17" s="177">
        <f>H13+H15</f>
        <v>634</v>
      </c>
      <c r="I17" s="247"/>
      <c r="J17" s="177">
        <f>J13+J15</f>
        <v>637</v>
      </c>
      <c r="K17" s="233"/>
      <c r="L17" s="177">
        <f>L13+L15</f>
        <v>700</v>
      </c>
      <c r="M17" s="233"/>
      <c r="N17" s="177">
        <f>N13+N15</f>
        <v>437</v>
      </c>
    </row>
    <row r="18" spans="1:14" s="43" customFormat="1" ht="6.95" customHeight="1">
      <c r="A18" s="250"/>
      <c r="B18" s="175"/>
      <c r="C18" s="61"/>
      <c r="D18" s="176"/>
      <c r="E18" s="61"/>
      <c r="F18" s="177"/>
      <c r="G18" s="247"/>
      <c r="H18" s="177"/>
      <c r="I18" s="247"/>
      <c r="J18" s="177"/>
      <c r="K18" s="233"/>
      <c r="L18" s="177"/>
      <c r="M18" s="233"/>
      <c r="N18" s="177"/>
    </row>
    <row r="19" spans="1:14" s="43" customFormat="1" ht="12">
      <c r="A19" s="139" t="s">
        <v>3</v>
      </c>
      <c r="B19" s="181">
        <v>-436</v>
      </c>
      <c r="C19" s="61"/>
      <c r="D19" s="248">
        <v>-427</v>
      </c>
      <c r="E19" s="61"/>
      <c r="F19" s="183">
        <v>-441</v>
      </c>
      <c r="G19" s="251"/>
      <c r="H19" s="71">
        <v>-537</v>
      </c>
      <c r="I19" s="251"/>
      <c r="J19" s="71">
        <v>-657</v>
      </c>
      <c r="K19" s="72"/>
      <c r="L19" s="71">
        <v>-469</v>
      </c>
      <c r="M19" s="72"/>
      <c r="N19" s="71">
        <v>-566</v>
      </c>
    </row>
    <row r="20" spans="1:14" s="43" customFormat="1" ht="6.95" customHeight="1">
      <c r="A20" s="252"/>
      <c r="B20" s="175"/>
      <c r="C20" s="73"/>
      <c r="D20" s="176"/>
      <c r="E20" s="73"/>
      <c r="F20" s="177"/>
      <c r="G20" s="247"/>
      <c r="H20" s="177"/>
      <c r="I20" s="247"/>
      <c r="J20" s="177"/>
      <c r="K20" s="233"/>
      <c r="L20" s="177"/>
      <c r="M20" s="233"/>
      <c r="N20" s="177"/>
    </row>
    <row r="21" spans="1:14" s="43" customFormat="1" ht="12">
      <c r="A21" s="252" t="s">
        <v>38</v>
      </c>
      <c r="B21" s="175">
        <v>185</v>
      </c>
      <c r="C21" s="73"/>
      <c r="D21" s="176">
        <v>159</v>
      </c>
      <c r="E21" s="73"/>
      <c r="F21" s="177">
        <f>+F17+F19</f>
        <v>197</v>
      </c>
      <c r="G21" s="247"/>
      <c r="H21" s="72">
        <f>H17+H19</f>
        <v>97</v>
      </c>
      <c r="I21" s="247"/>
      <c r="J21" s="72">
        <f>J17+J19</f>
        <v>-20</v>
      </c>
      <c r="K21" s="233"/>
      <c r="L21" s="72">
        <f>L17+L19</f>
        <v>231</v>
      </c>
      <c r="M21" s="72"/>
      <c r="N21" s="72">
        <f>N17+N19</f>
        <v>-129</v>
      </c>
    </row>
    <row r="22" spans="1:14" s="43" customFormat="1" ht="6.95" customHeight="1">
      <c r="A22" s="250"/>
      <c r="B22" s="175"/>
      <c r="C22" s="74"/>
      <c r="D22" s="176"/>
      <c r="E22" s="74"/>
      <c r="F22" s="177"/>
      <c r="G22" s="247"/>
      <c r="H22" s="177"/>
      <c r="I22" s="247"/>
      <c r="J22" s="177"/>
      <c r="K22" s="233"/>
      <c r="L22" s="177"/>
      <c r="M22" s="233"/>
      <c r="N22" s="177"/>
    </row>
    <row r="23" spans="1:14" s="43" customFormat="1" ht="12">
      <c r="A23" s="139" t="s">
        <v>94</v>
      </c>
      <c r="B23" s="181">
        <v>5</v>
      </c>
      <c r="C23" s="61"/>
      <c r="D23" s="248">
        <v>4</v>
      </c>
      <c r="E23" s="61"/>
      <c r="F23" s="183">
        <v>4</v>
      </c>
      <c r="G23" s="233"/>
      <c r="H23" s="183">
        <v>4</v>
      </c>
      <c r="I23" s="233"/>
      <c r="J23" s="183">
        <v>4</v>
      </c>
      <c r="K23" s="233"/>
      <c r="L23" s="183">
        <v>2</v>
      </c>
      <c r="M23" s="233"/>
      <c r="N23" s="183">
        <v>4</v>
      </c>
    </row>
    <row r="24" spans="1:14" s="43" customFormat="1" ht="6.95" customHeight="1">
      <c r="A24" s="252"/>
      <c r="B24" s="175"/>
      <c r="C24" s="73"/>
      <c r="D24" s="176"/>
      <c r="E24" s="73"/>
      <c r="F24" s="177"/>
      <c r="G24" s="247"/>
      <c r="H24" s="177"/>
      <c r="I24" s="247"/>
      <c r="J24" s="177"/>
      <c r="K24" s="233"/>
      <c r="L24" s="177"/>
      <c r="M24" s="233"/>
      <c r="N24" s="177"/>
    </row>
    <row r="25" spans="1:14" s="43" customFormat="1" thickBot="1">
      <c r="A25" s="252" t="s">
        <v>95</v>
      </c>
      <c r="B25" s="189">
        <v>190</v>
      </c>
      <c r="C25" s="73"/>
      <c r="D25" s="190">
        <v>163</v>
      </c>
      <c r="E25" s="73"/>
      <c r="F25" s="191">
        <f>+F21+F23</f>
        <v>201</v>
      </c>
      <c r="G25" s="247"/>
      <c r="H25" s="137">
        <f>H21+H23</f>
        <v>101</v>
      </c>
      <c r="I25" s="247"/>
      <c r="J25" s="137">
        <f>J21+J23</f>
        <v>-16</v>
      </c>
      <c r="K25" s="233"/>
      <c r="L25" s="137">
        <f>L21+L23</f>
        <v>233</v>
      </c>
      <c r="M25" s="233"/>
      <c r="N25" s="137">
        <f>N21+N23</f>
        <v>-125</v>
      </c>
    </row>
    <row r="26" spans="1:14" s="43" customFormat="1" ht="12" customHeight="1">
      <c r="A26" s="139"/>
      <c r="B26" s="175"/>
      <c r="C26" s="42"/>
      <c r="D26" s="176"/>
      <c r="E26" s="42"/>
      <c r="F26" s="177"/>
      <c r="G26" s="247"/>
      <c r="H26" s="177"/>
      <c r="I26" s="247"/>
      <c r="J26" s="177"/>
      <c r="K26" s="233"/>
      <c r="L26" s="177"/>
      <c r="M26" s="233"/>
      <c r="N26" s="177"/>
    </row>
    <row r="27" spans="1:14" s="43" customFormat="1" ht="12" customHeight="1">
      <c r="A27" s="239" t="s">
        <v>202</v>
      </c>
      <c r="B27" s="175"/>
      <c r="C27" s="78"/>
      <c r="D27" s="176"/>
      <c r="E27" s="78"/>
      <c r="F27" s="177"/>
      <c r="G27" s="88"/>
      <c r="H27" s="57"/>
      <c r="I27" s="88"/>
      <c r="J27" s="57"/>
      <c r="K27" s="88"/>
      <c r="L27" s="57"/>
      <c r="M27" s="88"/>
      <c r="N27" s="57"/>
    </row>
    <row r="28" spans="1:14" s="43" customFormat="1" ht="6.95" customHeight="1">
      <c r="A28" s="253"/>
      <c r="B28" s="175"/>
      <c r="C28" s="81"/>
      <c r="D28" s="176"/>
      <c r="E28" s="81"/>
      <c r="F28" s="84"/>
      <c r="G28" s="57"/>
      <c r="H28" s="57"/>
      <c r="I28" s="57"/>
      <c r="J28" s="57"/>
      <c r="K28" s="57"/>
      <c r="L28" s="57"/>
      <c r="M28" s="57"/>
      <c r="N28" s="57"/>
    </row>
    <row r="29" spans="1:14" s="43" customFormat="1" ht="12" customHeight="1">
      <c r="A29" s="139" t="s">
        <v>65</v>
      </c>
      <c r="B29" s="210">
        <v>0</v>
      </c>
      <c r="C29" s="444"/>
      <c r="D29" s="211">
        <v>0</v>
      </c>
      <c r="E29" s="444"/>
      <c r="F29" s="87">
        <v>0</v>
      </c>
      <c r="G29" s="87"/>
      <c r="H29" s="87">
        <v>0</v>
      </c>
      <c r="I29" s="87"/>
      <c r="J29" s="87">
        <v>0</v>
      </c>
      <c r="K29" s="87"/>
      <c r="L29" s="87">
        <v>0</v>
      </c>
      <c r="M29" s="87"/>
      <c r="N29" s="87">
        <v>0</v>
      </c>
    </row>
    <row r="30" spans="1:14" s="43" customFormat="1" ht="12" customHeight="1">
      <c r="A30" s="139" t="s">
        <v>84</v>
      </c>
      <c r="B30" s="175">
        <v>0</v>
      </c>
      <c r="C30" s="61"/>
      <c r="D30" s="176">
        <v>0</v>
      </c>
      <c r="E30" s="61"/>
      <c r="F30" s="254">
        <v>0</v>
      </c>
      <c r="G30" s="87"/>
      <c r="H30" s="254">
        <v>-1</v>
      </c>
      <c r="I30" s="87"/>
      <c r="J30" s="254">
        <v>0</v>
      </c>
      <c r="K30" s="247"/>
      <c r="L30" s="254">
        <v>0</v>
      </c>
      <c r="M30" s="233"/>
      <c r="N30" s="176">
        <v>0</v>
      </c>
    </row>
    <row r="31" spans="1:14" s="446" customFormat="1" ht="12" customHeight="1">
      <c r="A31" s="448" t="s">
        <v>66</v>
      </c>
      <c r="B31" s="210">
        <v>0</v>
      </c>
      <c r="C31" s="444"/>
      <c r="D31" s="211">
        <v>0</v>
      </c>
      <c r="E31" s="444"/>
      <c r="F31" s="87">
        <v>0</v>
      </c>
      <c r="G31" s="87"/>
      <c r="H31" s="87">
        <v>0</v>
      </c>
      <c r="I31" s="87"/>
      <c r="J31" s="87">
        <v>0</v>
      </c>
      <c r="K31" s="87"/>
      <c r="L31" s="87">
        <v>0</v>
      </c>
      <c r="M31" s="87"/>
      <c r="N31" s="87">
        <v>0</v>
      </c>
    </row>
    <row r="32" spans="1:14" s="43" customFormat="1" ht="6.95" customHeight="1">
      <c r="A32" s="61"/>
      <c r="B32" s="175"/>
      <c r="C32" s="61"/>
      <c r="D32" s="176"/>
      <c r="E32" s="61"/>
      <c r="F32" s="84"/>
      <c r="G32" s="87"/>
      <c r="H32" s="84"/>
      <c r="I32" s="87"/>
      <c r="J32" s="84"/>
      <c r="K32" s="87"/>
      <c r="L32" s="84"/>
      <c r="M32" s="87"/>
      <c r="N32" s="84"/>
    </row>
    <row r="33" spans="1:19" s="43" customFormat="1" ht="12" customHeight="1">
      <c r="A33" s="61"/>
      <c r="B33" s="175"/>
      <c r="C33" s="61"/>
      <c r="D33" s="176"/>
      <c r="E33" s="61"/>
      <c r="F33" s="84"/>
      <c r="G33" s="88"/>
      <c r="H33" s="57"/>
      <c r="I33" s="57"/>
      <c r="J33" s="57"/>
      <c r="K33" s="57"/>
      <c r="L33" s="57"/>
      <c r="M33" s="57"/>
      <c r="N33" s="57"/>
    </row>
    <row r="34" spans="1:19" s="43" customFormat="1" ht="12">
      <c r="A34" s="166" t="s">
        <v>69</v>
      </c>
      <c r="B34" s="141"/>
      <c r="C34" s="92"/>
      <c r="D34" s="142"/>
      <c r="E34" s="92"/>
      <c r="F34" s="57"/>
      <c r="G34" s="57"/>
      <c r="H34" s="57"/>
      <c r="I34" s="57"/>
      <c r="J34" s="57"/>
      <c r="K34" s="57"/>
      <c r="L34" s="57"/>
      <c r="M34" s="57"/>
      <c r="N34" s="57"/>
      <c r="S34" s="94"/>
    </row>
    <row r="35" spans="1:19" s="43" customFormat="1" ht="7.5" customHeight="1">
      <c r="A35" s="81"/>
      <c r="B35" s="124"/>
      <c r="C35" s="81"/>
      <c r="D35" s="112"/>
      <c r="E35" s="81"/>
      <c r="F35" s="57"/>
      <c r="G35" s="57"/>
      <c r="H35" s="57"/>
      <c r="I35" s="57"/>
      <c r="J35" s="57"/>
      <c r="K35" s="57"/>
      <c r="L35" s="57"/>
      <c r="M35" s="57"/>
      <c r="N35" s="57"/>
      <c r="S35" s="94"/>
    </row>
    <row r="36" spans="1:19" s="43" customFormat="1" ht="12" customHeight="1">
      <c r="A36" s="81" t="s">
        <v>10</v>
      </c>
      <c r="B36" s="124"/>
      <c r="C36" s="81"/>
      <c r="D36" s="112"/>
      <c r="E36" s="81"/>
      <c r="F36" s="57"/>
      <c r="G36" s="57"/>
      <c r="H36" s="57"/>
      <c r="I36" s="57"/>
      <c r="J36" s="57"/>
      <c r="K36" s="57"/>
      <c r="L36" s="57"/>
      <c r="M36" s="57"/>
      <c r="N36" s="57"/>
      <c r="S36" s="96"/>
    </row>
    <row r="37" spans="1:19" s="43" customFormat="1" ht="12" customHeight="1">
      <c r="A37" s="83" t="s">
        <v>123</v>
      </c>
      <c r="B37" s="133">
        <v>0</v>
      </c>
      <c r="C37" s="83"/>
      <c r="D37" s="134">
        <v>0</v>
      </c>
      <c r="E37" s="83"/>
      <c r="F37" s="57">
        <v>0</v>
      </c>
      <c r="G37" s="57"/>
      <c r="H37" s="57">
        <v>3</v>
      </c>
      <c r="I37" s="57"/>
      <c r="J37" s="57">
        <v>-1</v>
      </c>
      <c r="K37" s="57"/>
      <c r="L37" s="57">
        <v>-3</v>
      </c>
      <c r="M37" s="57"/>
      <c r="N37" s="57">
        <v>2</v>
      </c>
      <c r="S37" s="96"/>
    </row>
    <row r="38" spans="1:19" s="43" customFormat="1" ht="24.75" customHeight="1">
      <c r="A38" s="96" t="s">
        <v>206</v>
      </c>
      <c r="B38" s="133">
        <v>-20</v>
      </c>
      <c r="C38" s="101"/>
      <c r="D38" s="134">
        <v>0</v>
      </c>
      <c r="E38" s="101"/>
      <c r="F38" s="57">
        <v>0</v>
      </c>
      <c r="G38" s="57"/>
      <c r="H38" s="57">
        <v>0</v>
      </c>
      <c r="I38" s="57"/>
      <c r="J38" s="57">
        <v>0</v>
      </c>
      <c r="K38" s="57"/>
      <c r="L38" s="57">
        <v>0</v>
      </c>
      <c r="M38" s="57"/>
      <c r="N38" s="57">
        <v>0</v>
      </c>
      <c r="S38" s="94"/>
    </row>
    <row r="39" spans="1:19" s="43" customFormat="1" ht="12.75" customHeight="1">
      <c r="A39" s="96" t="s">
        <v>127</v>
      </c>
      <c r="B39" s="133">
        <v>0</v>
      </c>
      <c r="C39" s="101"/>
      <c r="D39" s="134">
        <v>0</v>
      </c>
      <c r="E39" s="101"/>
      <c r="F39" s="84">
        <v>0</v>
      </c>
      <c r="G39" s="57"/>
      <c r="H39" s="84">
        <v>0</v>
      </c>
      <c r="I39" s="57"/>
      <c r="J39" s="84">
        <v>0</v>
      </c>
      <c r="K39" s="57"/>
      <c r="L39" s="84">
        <v>0</v>
      </c>
      <c r="M39" s="57"/>
      <c r="N39" s="57">
        <v>-279</v>
      </c>
      <c r="S39" s="94"/>
    </row>
    <row r="40" spans="1:19" s="43" customFormat="1" ht="12" customHeight="1">
      <c r="A40" s="94"/>
      <c r="B40" s="133"/>
      <c r="C40" s="101"/>
      <c r="D40" s="134"/>
      <c r="E40" s="101"/>
      <c r="F40" s="84"/>
      <c r="G40" s="57"/>
      <c r="H40" s="84"/>
      <c r="I40" s="57"/>
      <c r="J40" s="84"/>
      <c r="K40" s="57"/>
      <c r="L40" s="84"/>
      <c r="M40" s="57"/>
      <c r="N40" s="57"/>
      <c r="S40" s="94"/>
    </row>
    <row r="41" spans="1:19" s="43" customFormat="1" ht="12" customHeight="1">
      <c r="A41" s="101"/>
      <c r="B41" s="133"/>
      <c r="C41" s="101"/>
      <c r="D41" s="134"/>
      <c r="E41" s="101"/>
      <c r="F41" s="84"/>
      <c r="G41" s="57"/>
      <c r="H41" s="84"/>
      <c r="I41" s="57"/>
      <c r="J41" s="84"/>
      <c r="K41" s="57"/>
      <c r="L41" s="84"/>
      <c r="M41" s="57"/>
      <c r="N41" s="57"/>
      <c r="S41" s="94"/>
    </row>
    <row r="42" spans="1:19" s="43" customFormat="1" ht="12" customHeight="1">
      <c r="A42" s="94"/>
      <c r="B42" s="133"/>
      <c r="C42" s="94"/>
      <c r="D42" s="134"/>
      <c r="E42" s="94"/>
      <c r="F42" s="84"/>
      <c r="G42" s="57"/>
      <c r="H42" s="57"/>
      <c r="I42" s="57"/>
      <c r="J42" s="84"/>
      <c r="K42" s="57"/>
      <c r="L42" s="84"/>
      <c r="M42" s="57"/>
      <c r="N42" s="57"/>
      <c r="S42" s="96"/>
    </row>
    <row r="43" spans="1:19" s="43" customFormat="1" ht="12" customHeight="1">
      <c r="B43" s="144"/>
      <c r="D43" s="145"/>
      <c r="F43" s="98"/>
      <c r="G43" s="87"/>
      <c r="H43" s="98"/>
      <c r="I43" s="87"/>
      <c r="J43" s="98"/>
      <c r="K43" s="87"/>
      <c r="L43" s="98"/>
      <c r="M43" s="87"/>
      <c r="N43" s="98"/>
      <c r="S43" s="94"/>
    </row>
    <row r="44" spans="1:19" s="43" customFormat="1" ht="6.95" customHeight="1">
      <c r="A44" s="101"/>
      <c r="B44" s="146"/>
      <c r="C44" s="101"/>
      <c r="D44" s="147"/>
      <c r="E44" s="101"/>
      <c r="F44" s="87"/>
      <c r="G44" s="57"/>
      <c r="H44" s="88"/>
      <c r="I44" s="57"/>
      <c r="J44" s="87"/>
      <c r="K44" s="57"/>
      <c r="L44" s="87"/>
      <c r="M44" s="57"/>
      <c r="N44" s="87"/>
      <c r="S44" s="94"/>
    </row>
    <row r="45" spans="1:19" s="43" customFormat="1" thickBot="1">
      <c r="A45" s="83"/>
      <c r="B45" s="140">
        <v>-20</v>
      </c>
      <c r="C45" s="83"/>
      <c r="D45" s="137">
        <v>0</v>
      </c>
      <c r="E45" s="83"/>
      <c r="F45" s="76">
        <f>+SUM(F37:F44)</f>
        <v>0</v>
      </c>
      <c r="G45" s="57"/>
      <c r="H45" s="76">
        <f>+SUM(H37:H44)</f>
        <v>3</v>
      </c>
      <c r="I45" s="57"/>
      <c r="J45" s="76">
        <f>+SUM(J37:J44)</f>
        <v>-1</v>
      </c>
      <c r="K45" s="57"/>
      <c r="L45" s="76">
        <f>+SUM(L37:L44)</f>
        <v>-3</v>
      </c>
      <c r="M45" s="57"/>
      <c r="N45" s="76">
        <f>+SUM(N37:N44)</f>
        <v>-277</v>
      </c>
      <c r="S45" s="94"/>
    </row>
    <row r="46" spans="1:19" s="43" customFormat="1" ht="6.95" customHeight="1">
      <c r="A46" s="83"/>
      <c r="B46" s="124"/>
      <c r="C46" s="83"/>
      <c r="D46" s="112"/>
      <c r="E46" s="83"/>
      <c r="F46" s="102"/>
      <c r="G46" s="57"/>
      <c r="H46" s="88"/>
      <c r="I46" s="88"/>
      <c r="J46" s="88"/>
      <c r="K46" s="57"/>
      <c r="L46" s="57"/>
      <c r="M46" s="57"/>
      <c r="N46" s="57"/>
    </row>
    <row r="47" spans="1:19" s="43" customFormat="1" ht="12" customHeight="1">
      <c r="A47" s="81" t="s">
        <v>11</v>
      </c>
      <c r="B47" s="124"/>
      <c r="C47" s="81"/>
      <c r="D47" s="112"/>
      <c r="E47" s="81"/>
      <c r="F47" s="57"/>
      <c r="G47" s="57"/>
      <c r="H47" s="88"/>
      <c r="I47" s="88"/>
      <c r="J47" s="88"/>
      <c r="K47" s="57"/>
      <c r="L47" s="57"/>
      <c r="M47" s="57"/>
      <c r="N47" s="57"/>
      <c r="S47" s="101"/>
    </row>
    <row r="48" spans="1:19" s="43" customFormat="1" ht="12" customHeight="1">
      <c r="A48" s="94" t="s">
        <v>134</v>
      </c>
      <c r="B48" s="133">
        <v>0</v>
      </c>
      <c r="C48" s="94"/>
      <c r="D48" s="134">
        <v>0</v>
      </c>
      <c r="E48" s="94"/>
      <c r="F48" s="57">
        <v>0</v>
      </c>
      <c r="G48" s="57"/>
      <c r="H48" s="57">
        <v>-35</v>
      </c>
      <c r="I48" s="57"/>
      <c r="J48" s="57">
        <v>-198</v>
      </c>
      <c r="K48" s="57"/>
      <c r="L48" s="57">
        <v>0</v>
      </c>
      <c r="M48" s="57"/>
      <c r="N48" s="57">
        <v>-119</v>
      </c>
      <c r="S48" s="83"/>
    </row>
    <row r="49" spans="1:19" s="43" customFormat="1" ht="12" customHeight="1">
      <c r="A49" s="94" t="s">
        <v>131</v>
      </c>
      <c r="B49" s="133">
        <v>-6</v>
      </c>
      <c r="C49" s="94"/>
      <c r="D49" s="134">
        <v>-2</v>
      </c>
      <c r="E49" s="94"/>
      <c r="F49" s="57">
        <v>0</v>
      </c>
      <c r="G49" s="57"/>
      <c r="H49" s="57">
        <v>-67</v>
      </c>
      <c r="I49" s="57"/>
      <c r="J49" s="57">
        <v>0</v>
      </c>
      <c r="K49" s="57"/>
      <c r="L49" s="57">
        <v>-5</v>
      </c>
      <c r="M49" s="57"/>
      <c r="N49" s="57">
        <v>-1</v>
      </c>
      <c r="S49" s="83"/>
    </row>
    <row r="50" spans="1:19" s="43" customFormat="1" ht="12" customHeight="1">
      <c r="A50" s="94"/>
      <c r="B50" s="133"/>
      <c r="C50" s="94"/>
      <c r="D50" s="134"/>
      <c r="E50" s="94"/>
      <c r="F50" s="134"/>
      <c r="G50" s="134"/>
      <c r="H50" s="134"/>
      <c r="I50" s="134"/>
      <c r="J50" s="134"/>
      <c r="K50" s="134"/>
      <c r="L50" s="134"/>
      <c r="M50" s="134"/>
      <c r="N50" s="134"/>
      <c r="S50" s="83"/>
    </row>
    <row r="51" spans="1:19" s="43" customFormat="1" ht="12" customHeight="1">
      <c r="A51" s="101"/>
      <c r="B51" s="135"/>
      <c r="C51" s="101"/>
      <c r="D51" s="136"/>
      <c r="E51" s="101"/>
      <c r="F51" s="255"/>
      <c r="G51" s="256"/>
      <c r="H51" s="255"/>
      <c r="I51" s="257"/>
      <c r="J51" s="255"/>
      <c r="K51" s="257"/>
      <c r="L51" s="255"/>
      <c r="M51" s="134"/>
      <c r="N51" s="71"/>
      <c r="S51" s="94"/>
    </row>
    <row r="52" spans="1:19" s="43" customFormat="1" ht="6.95" customHeight="1">
      <c r="A52" s="61"/>
      <c r="B52" s="124"/>
      <c r="C52" s="61"/>
      <c r="D52" s="112"/>
      <c r="E52" s="61"/>
      <c r="F52" s="84"/>
      <c r="G52" s="91"/>
      <c r="H52" s="86"/>
      <c r="I52" s="91"/>
      <c r="J52" s="86"/>
      <c r="K52" s="91"/>
      <c r="L52" s="86"/>
      <c r="M52" s="91"/>
      <c r="N52" s="86"/>
      <c r="S52" s="94"/>
    </row>
    <row r="53" spans="1:19" s="43" customFormat="1" thickBot="1">
      <c r="A53" s="83"/>
      <c r="B53" s="140">
        <v>-6</v>
      </c>
      <c r="C53" s="83"/>
      <c r="D53" s="137">
        <f>+SUM(D48:D49)</f>
        <v>-2</v>
      </c>
      <c r="E53" s="83"/>
      <c r="F53" s="76">
        <f>+SUM(F48:F49)</f>
        <v>0</v>
      </c>
      <c r="G53" s="88"/>
      <c r="H53" s="76">
        <f>+SUM(H48:H49)</f>
        <v>-102</v>
      </c>
      <c r="I53" s="88"/>
      <c r="J53" s="76">
        <f>+SUM(J48:J49)</f>
        <v>-198</v>
      </c>
      <c r="K53" s="88"/>
      <c r="L53" s="76">
        <f>+SUM(L48:L49)</f>
        <v>-5</v>
      </c>
      <c r="M53" s="88"/>
      <c r="N53" s="76">
        <f>+SUM(N48:N49)</f>
        <v>-120</v>
      </c>
      <c r="S53" s="94"/>
    </row>
    <row r="54" spans="1:19" s="43" customFormat="1" ht="12" customHeight="1">
      <c r="A54" s="61"/>
      <c r="B54" s="258"/>
      <c r="C54" s="94"/>
      <c r="D54" s="258"/>
      <c r="E54" s="94"/>
      <c r="F54" s="57"/>
      <c r="G54" s="57"/>
      <c r="H54" s="57"/>
      <c r="I54" s="57"/>
      <c r="J54" s="57"/>
      <c r="K54" s="57"/>
      <c r="L54" s="259"/>
      <c r="M54" s="57"/>
      <c r="N54" s="259"/>
    </row>
    <row r="55" spans="1:19" s="43" customFormat="1" ht="12" customHeight="1">
      <c r="A55" s="270" t="s">
        <v>61</v>
      </c>
      <c r="B55" s="478" t="s">
        <v>81</v>
      </c>
      <c r="C55" s="478"/>
      <c r="D55" s="478"/>
      <c r="E55" s="478"/>
      <c r="F55" s="478"/>
      <c r="G55" s="478"/>
      <c r="H55" s="478"/>
      <c r="I55" s="478"/>
      <c r="J55" s="478"/>
      <c r="K55" s="478"/>
      <c r="L55" s="478"/>
      <c r="M55" s="478"/>
      <c r="N55" s="478"/>
    </row>
    <row r="56" spans="1:19" s="43" customFormat="1" ht="12" customHeight="1">
      <c r="A56" s="61"/>
      <c r="B56" s="44" t="s">
        <v>7</v>
      </c>
      <c r="C56" s="101"/>
      <c r="D56" s="45" t="s">
        <v>8</v>
      </c>
      <c r="E56" s="101"/>
      <c r="F56" s="201" t="s">
        <v>5</v>
      </c>
      <c r="G56" s="479"/>
      <c r="H56" s="260" t="s">
        <v>6</v>
      </c>
      <c r="I56" s="479"/>
      <c r="J56" s="260" t="s">
        <v>7</v>
      </c>
      <c r="K56" s="481"/>
      <c r="L56" s="260" t="s">
        <v>8</v>
      </c>
      <c r="M56" s="481"/>
      <c r="N56" s="260" t="s">
        <v>5</v>
      </c>
    </row>
    <row r="57" spans="1:19" s="43" customFormat="1" ht="12" customHeight="1">
      <c r="A57" s="61"/>
      <c r="B57" s="50">
        <v>2014</v>
      </c>
      <c r="C57" s="61"/>
      <c r="D57" s="51">
        <v>2014</v>
      </c>
      <c r="E57" s="61"/>
      <c r="F57" s="203">
        <v>2014</v>
      </c>
      <c r="G57" s="479"/>
      <c r="H57" s="203">
        <v>2013</v>
      </c>
      <c r="I57" s="480"/>
      <c r="J57" s="203">
        <v>2013</v>
      </c>
      <c r="K57" s="481"/>
      <c r="L57" s="203">
        <v>2013</v>
      </c>
      <c r="M57" s="481"/>
      <c r="N57" s="203">
        <v>2013</v>
      </c>
    </row>
    <row r="58" spans="1:19" s="43" customFormat="1" ht="12" customHeight="1">
      <c r="A58" s="61"/>
      <c r="B58" s="50" t="s">
        <v>1</v>
      </c>
      <c r="C58" s="83"/>
      <c r="D58" s="51" t="s">
        <v>1</v>
      </c>
      <c r="E58" s="83"/>
      <c r="F58" s="205" t="s">
        <v>1</v>
      </c>
      <c r="G58" s="205"/>
      <c r="H58" s="205" t="s">
        <v>1</v>
      </c>
      <c r="I58" s="261"/>
      <c r="J58" s="205" t="s">
        <v>1</v>
      </c>
      <c r="K58" s="205"/>
      <c r="L58" s="205" t="s">
        <v>1</v>
      </c>
      <c r="M58" s="205"/>
      <c r="N58" s="205" t="s">
        <v>1</v>
      </c>
    </row>
    <row r="59" spans="1:19" s="43" customFormat="1" ht="6.95" customHeight="1">
      <c r="A59" s="61"/>
      <c r="B59" s="124"/>
      <c r="C59" s="61"/>
      <c r="D59" s="112"/>
      <c r="E59" s="61"/>
      <c r="F59" s="262"/>
      <c r="G59" s="263"/>
      <c r="H59" s="264"/>
      <c r="I59" s="263"/>
      <c r="J59" s="264"/>
      <c r="K59" s="263"/>
      <c r="L59" s="264"/>
      <c r="M59" s="263"/>
      <c r="N59" s="264"/>
    </row>
    <row r="60" spans="1:19" s="43" customFormat="1" ht="12" customHeight="1">
      <c r="A60" s="139" t="s">
        <v>62</v>
      </c>
      <c r="B60" s="175">
        <v>44328</v>
      </c>
      <c r="C60" s="103"/>
      <c r="D60" s="176">
        <v>45131</v>
      </c>
      <c r="E60" s="103"/>
      <c r="F60" s="177">
        <v>45629</v>
      </c>
      <c r="G60" s="57"/>
      <c r="H60" s="177">
        <v>44224</v>
      </c>
      <c r="I60" s="177"/>
      <c r="J60" s="177">
        <v>43723</v>
      </c>
      <c r="K60" s="177"/>
      <c r="L60" s="177">
        <v>39161</v>
      </c>
      <c r="M60" s="177"/>
      <c r="N60" s="177">
        <v>40142</v>
      </c>
    </row>
    <row r="61" spans="1:19" s="43" customFormat="1" ht="12" customHeight="1">
      <c r="A61" s="139" t="s">
        <v>98</v>
      </c>
      <c r="B61" s="175">
        <v>86768</v>
      </c>
      <c r="C61" s="61"/>
      <c r="D61" s="176">
        <v>89641</v>
      </c>
      <c r="E61" s="61"/>
      <c r="F61" s="265">
        <v>96760</v>
      </c>
      <c r="G61" s="158"/>
      <c r="H61" s="265">
        <v>96770</v>
      </c>
      <c r="I61" s="265"/>
      <c r="J61" s="265">
        <v>101018</v>
      </c>
      <c r="K61" s="265"/>
      <c r="L61" s="265">
        <v>92298</v>
      </c>
      <c r="M61" s="265"/>
      <c r="N61" s="265">
        <v>95306</v>
      </c>
    </row>
    <row r="62" spans="1:19" s="43" customFormat="1" ht="12" customHeight="1">
      <c r="A62" s="61"/>
      <c r="B62" s="124"/>
      <c r="C62" s="61"/>
      <c r="D62" s="112"/>
      <c r="E62" s="61"/>
      <c r="F62" s="158"/>
      <c r="G62" s="266"/>
      <c r="H62" s="158"/>
      <c r="I62" s="158"/>
      <c r="J62" s="158"/>
      <c r="K62" s="158"/>
      <c r="L62" s="158"/>
      <c r="M62" s="158"/>
      <c r="N62" s="158"/>
    </row>
    <row r="63" spans="1:19" s="43" customFormat="1" ht="12" customHeight="1">
      <c r="A63" s="61"/>
      <c r="B63" s="50" t="s">
        <v>83</v>
      </c>
      <c r="C63" s="61"/>
      <c r="D63" s="51" t="s">
        <v>83</v>
      </c>
      <c r="E63" s="61"/>
      <c r="F63" s="109" t="s">
        <v>83</v>
      </c>
      <c r="G63" s="109"/>
      <c r="H63" s="109" t="s">
        <v>83</v>
      </c>
      <c r="I63" s="267"/>
      <c r="J63" s="109" t="s">
        <v>83</v>
      </c>
      <c r="K63" s="109"/>
      <c r="L63" s="109" t="s">
        <v>83</v>
      </c>
      <c r="M63" s="109"/>
      <c r="N63" s="109" t="s">
        <v>83</v>
      </c>
    </row>
    <row r="64" spans="1:19" s="43" customFormat="1" ht="6.95" customHeight="1">
      <c r="A64" s="61"/>
      <c r="B64" s="124"/>
      <c r="C64" s="61"/>
      <c r="D64" s="112"/>
      <c r="E64" s="61"/>
      <c r="F64" s="112"/>
      <c r="G64" s="112"/>
      <c r="H64" s="112"/>
      <c r="I64" s="148"/>
      <c r="J64" s="112"/>
      <c r="K64" s="112"/>
      <c r="L64" s="112"/>
      <c r="M64" s="112"/>
      <c r="N64" s="112"/>
    </row>
    <row r="65" spans="1:14" s="43" customFormat="1" ht="12" customHeight="1">
      <c r="A65" s="61" t="s">
        <v>174</v>
      </c>
      <c r="B65" s="409">
        <v>21</v>
      </c>
      <c r="C65" s="129"/>
      <c r="D65" s="397">
        <v>22</v>
      </c>
      <c r="E65" s="353"/>
      <c r="F65" s="397">
        <v>23</v>
      </c>
      <c r="G65" s="399"/>
      <c r="H65" s="397">
        <f>+RWAs!H13</f>
        <v>21.7</v>
      </c>
      <c r="I65" s="397"/>
      <c r="J65" s="397">
        <f>+RWAs!J13</f>
        <v>22</v>
      </c>
      <c r="K65" s="397"/>
      <c r="L65" s="397">
        <f>+RWAs!L13</f>
        <v>21.8</v>
      </c>
      <c r="M65" s="397"/>
      <c r="N65" s="397">
        <f>+RWAs!N13</f>
        <v>22</v>
      </c>
    </row>
    <row r="66" spans="1:14" s="43" customFormat="1" ht="12">
      <c r="B66" s="162"/>
      <c r="D66" s="112"/>
    </row>
    <row r="67" spans="1:14" s="43" customFormat="1" ht="12" customHeight="1">
      <c r="B67" s="344" t="s">
        <v>47</v>
      </c>
      <c r="C67" s="129"/>
      <c r="D67" s="450" t="s">
        <v>47</v>
      </c>
      <c r="E67" s="129"/>
      <c r="F67" s="450" t="s">
        <v>47</v>
      </c>
      <c r="G67" s="450"/>
      <c r="H67" s="450" t="s">
        <v>47</v>
      </c>
      <c r="I67" s="450"/>
      <c r="J67" s="450" t="s">
        <v>47</v>
      </c>
      <c r="K67" s="450"/>
      <c r="L67" s="450" t="s">
        <v>47</v>
      </c>
      <c r="M67" s="450"/>
      <c r="N67" s="450" t="s">
        <v>47</v>
      </c>
    </row>
    <row r="68" spans="1:14" s="43" customFormat="1" ht="12">
      <c r="B68" s="162"/>
      <c r="D68" s="112"/>
    </row>
    <row r="69" spans="1:14" s="43" customFormat="1" ht="12" customHeight="1">
      <c r="A69" s="43" t="s">
        <v>176</v>
      </c>
      <c r="B69" s="417">
        <v>3.5</v>
      </c>
      <c r="C69" s="129"/>
      <c r="D69" s="397">
        <v>2.9</v>
      </c>
      <c r="E69" s="129"/>
      <c r="F69" s="397">
        <v>3.6</v>
      </c>
      <c r="G69" s="399"/>
      <c r="H69" s="397">
        <v>1.8</v>
      </c>
      <c r="I69" s="397"/>
      <c r="J69" s="397">
        <v>-0.3</v>
      </c>
      <c r="K69" s="397"/>
      <c r="L69" s="397">
        <v>4.3</v>
      </c>
      <c r="M69" s="397"/>
      <c r="N69" s="397">
        <v>-2.2999999999999998</v>
      </c>
    </row>
    <row r="70" spans="1:14" s="43" customFormat="1" ht="12">
      <c r="B70" s="114"/>
      <c r="D70" s="114"/>
    </row>
    <row r="71" spans="1:14" s="43" customFormat="1" ht="12">
      <c r="B71" s="114"/>
      <c r="C71" s="61"/>
      <c r="D71" s="114"/>
      <c r="E71" s="61"/>
    </row>
    <row r="72" spans="1:14" s="43" customFormat="1" ht="12">
      <c r="A72" s="43" t="s">
        <v>196</v>
      </c>
      <c r="B72" s="114"/>
      <c r="D72" s="114"/>
    </row>
    <row r="73" spans="1:14" s="43" customFormat="1" ht="12">
      <c r="B73" s="114"/>
      <c r="D73" s="114"/>
    </row>
    <row r="74" spans="1:14" s="43" customFormat="1" ht="12">
      <c r="A74" s="129" t="s">
        <v>175</v>
      </c>
      <c r="B74" s="114"/>
      <c r="D74" s="114"/>
    </row>
    <row r="75" spans="1:14" s="43" customFormat="1" ht="12">
      <c r="A75" s="130" t="s">
        <v>152</v>
      </c>
      <c r="B75" s="114"/>
      <c r="D75" s="114"/>
    </row>
    <row r="76" spans="1:14" s="43" customFormat="1" ht="12">
      <c r="B76" s="114"/>
      <c r="D76" s="114"/>
    </row>
    <row r="77" spans="1:14" s="43" customFormat="1" ht="12">
      <c r="B77" s="114"/>
      <c r="D77" s="114"/>
    </row>
    <row r="78" spans="1:14" s="43" customFormat="1" ht="12">
      <c r="B78" s="114"/>
      <c r="D78" s="114"/>
    </row>
    <row r="79" spans="1:14" s="43" customFormat="1" ht="12">
      <c r="B79" s="114"/>
      <c r="D79" s="114"/>
    </row>
    <row r="80" spans="1:14" s="43" customFormat="1" ht="12">
      <c r="B80" s="238"/>
      <c r="C80" s="234"/>
      <c r="D80" s="238"/>
      <c r="E80" s="234"/>
    </row>
  </sheetData>
  <sortState ref="A48:S49">
    <sortCondition ref="A48"/>
  </sortState>
  <customSheetViews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>
      <selection activeCell="L49" sqref="L49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A27" sqref="A27:XFD33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topLeftCell="A19">
      <selection activeCell="A35" sqref="A35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7" activePane="bottomRight" state="frozen"/>
      <selection pane="bottomRight" activeCell="B13" sqref="B1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80" showPageBreaks="1">
      <pane xSplit="1" ySplit="6" topLeftCell="B43" activePane="bottomRight" state="frozen"/>
      <selection pane="bottomRight" activeCell="I49" sqref="I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1">
    <mergeCell ref="B3:N3"/>
    <mergeCell ref="B55:N55"/>
    <mergeCell ref="G56:G57"/>
    <mergeCell ref="I56:I57"/>
    <mergeCell ref="K56:K57"/>
    <mergeCell ref="M56:M57"/>
    <mergeCell ref="A4:A5"/>
    <mergeCell ref="G4:G5"/>
    <mergeCell ref="I4:I5"/>
    <mergeCell ref="K4:K5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7"/>
  <headerFooter>
    <oddFooter>&amp;LPUBLIC</oddFooter>
    <evenFooter>&amp;LPUBLIC</evenFooter>
    <firstFooter>&amp;LPUBLIC</firstFooter>
  </headerFooter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83"/>
  <sheetViews>
    <sheetView topLeftCell="A58" zoomScaleNormal="100" workbookViewId="0">
      <selection activeCell="N78" sqref="A1:N78"/>
    </sheetView>
  </sheetViews>
  <sheetFormatPr defaultRowHeight="12.75"/>
  <cols>
    <col min="1" max="1" width="55.42578125" style="8" customWidth="1"/>
    <col min="2" max="2" width="10.7109375" style="13" customWidth="1"/>
    <col min="3" max="3" width="2.7109375" style="8" customWidth="1"/>
    <col min="4" max="4" width="10.7109375" style="13" customWidth="1"/>
    <col min="5" max="5" width="2.7109375" style="8" customWidth="1"/>
    <col min="6" max="6" width="9.140625" style="8"/>
    <col min="7" max="7" width="2.7109375" style="8" customWidth="1"/>
    <col min="8" max="8" width="9.140625" style="8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6384" width="9.140625" style="8"/>
  </cols>
  <sheetData>
    <row r="1" spans="1:15" ht="15" customHeight="1">
      <c r="A1" s="40" t="s">
        <v>80</v>
      </c>
      <c r="B1" s="30"/>
      <c r="C1" s="2"/>
      <c r="D1" s="30"/>
      <c r="E1" s="2"/>
    </row>
    <row r="2" spans="1:15" ht="15" customHeight="1">
      <c r="A2" s="41" t="s">
        <v>20</v>
      </c>
      <c r="B2" s="31"/>
      <c r="C2" s="1"/>
      <c r="D2" s="31"/>
      <c r="E2" s="1"/>
    </row>
    <row r="3" spans="1:15" s="43" customFormat="1" ht="12" customHeight="1">
      <c r="A3" s="139"/>
      <c r="B3" s="465" t="s">
        <v>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</row>
    <row r="4" spans="1:15" s="43" customFormat="1" ht="12" customHeight="1">
      <c r="A4" s="482"/>
      <c r="B4" s="44" t="s">
        <v>7</v>
      </c>
      <c r="C4" s="42"/>
      <c r="D4" s="45" t="s">
        <v>8</v>
      </c>
      <c r="E4" s="42"/>
      <c r="F4" s="168" t="s">
        <v>5</v>
      </c>
      <c r="G4" s="477"/>
      <c r="H4" s="243" t="s">
        <v>6</v>
      </c>
      <c r="I4" s="477"/>
      <c r="J4" s="243" t="s">
        <v>7</v>
      </c>
      <c r="K4" s="477"/>
      <c r="L4" s="243" t="s">
        <v>8</v>
      </c>
      <c r="M4" s="477"/>
      <c r="N4" s="243" t="s">
        <v>5</v>
      </c>
      <c r="O4" s="271"/>
    </row>
    <row r="5" spans="1:15" s="43" customFormat="1" ht="12" customHeight="1">
      <c r="A5" s="482"/>
      <c r="B5" s="50">
        <v>2014</v>
      </c>
      <c r="C5" s="42"/>
      <c r="D5" s="51">
        <v>2014</v>
      </c>
      <c r="E5" s="42"/>
      <c r="F5" s="170">
        <v>2014</v>
      </c>
      <c r="G5" s="477"/>
      <c r="H5" s="170">
        <v>2013</v>
      </c>
      <c r="I5" s="483"/>
      <c r="J5" s="170">
        <v>2013</v>
      </c>
      <c r="K5" s="477"/>
      <c r="L5" s="170">
        <v>2013</v>
      </c>
      <c r="M5" s="477"/>
      <c r="N5" s="170">
        <v>2013</v>
      </c>
      <c r="O5" s="271"/>
    </row>
    <row r="6" spans="1:15" s="43" customFormat="1" ht="12" customHeight="1">
      <c r="A6" s="139"/>
      <c r="B6" s="50" t="s">
        <v>1</v>
      </c>
      <c r="C6" s="42"/>
      <c r="D6" s="51" t="s">
        <v>1</v>
      </c>
      <c r="E6" s="42"/>
      <c r="F6" s="172" t="s">
        <v>1</v>
      </c>
      <c r="G6" s="172"/>
      <c r="H6" s="172" t="s">
        <v>1</v>
      </c>
      <c r="I6" s="172"/>
      <c r="J6" s="172" t="s">
        <v>1</v>
      </c>
      <c r="K6" s="172"/>
      <c r="L6" s="172" t="s">
        <v>1</v>
      </c>
      <c r="M6" s="172"/>
      <c r="N6" s="172" t="s">
        <v>1</v>
      </c>
    </row>
    <row r="7" spans="1:15" s="43" customFormat="1" ht="6.95" customHeight="1">
      <c r="A7" s="139"/>
      <c r="B7" s="131"/>
      <c r="C7" s="42"/>
      <c r="D7" s="132"/>
      <c r="E7" s="42"/>
      <c r="F7" s="177"/>
      <c r="G7" s="233"/>
      <c r="H7" s="177"/>
      <c r="I7" s="233"/>
      <c r="J7" s="177"/>
      <c r="K7" s="233"/>
      <c r="L7" s="177"/>
      <c r="M7" s="233"/>
      <c r="N7" s="177"/>
    </row>
    <row r="8" spans="1:15" s="43" customFormat="1" ht="12" customHeight="1">
      <c r="A8" s="139" t="s">
        <v>87</v>
      </c>
      <c r="B8" s="175">
        <v>-148</v>
      </c>
      <c r="C8" s="61"/>
      <c r="D8" s="176">
        <v>-39</v>
      </c>
      <c r="E8" s="61"/>
      <c r="F8" s="272">
        <v>-183</v>
      </c>
      <c r="G8" s="233"/>
      <c r="H8" s="272">
        <v>-200</v>
      </c>
      <c r="I8" s="233"/>
      <c r="J8" s="272">
        <v>-159</v>
      </c>
      <c r="K8" s="233"/>
      <c r="L8" s="272">
        <v>-185</v>
      </c>
      <c r="M8" s="233"/>
      <c r="N8" s="272">
        <v>-190</v>
      </c>
    </row>
    <row r="9" spans="1:15" s="43" customFormat="1" ht="12" customHeight="1">
      <c r="A9" s="139" t="s">
        <v>88</v>
      </c>
      <c r="B9" s="175">
        <v>-56</v>
      </c>
      <c r="C9" s="61"/>
      <c r="D9" s="176">
        <v>-3</v>
      </c>
      <c r="E9" s="61"/>
      <c r="F9" s="268">
        <v>4</v>
      </c>
      <c r="G9" s="233"/>
      <c r="H9" s="268">
        <v>-9</v>
      </c>
      <c r="I9" s="233"/>
      <c r="J9" s="268">
        <v>11</v>
      </c>
      <c r="K9" s="233"/>
      <c r="L9" s="268">
        <v>6</v>
      </c>
      <c r="M9" s="233"/>
      <c r="N9" s="268">
        <v>55</v>
      </c>
    </row>
    <row r="10" spans="1:15" s="43" customFormat="1" ht="12" customHeight="1">
      <c r="A10" s="139" t="s">
        <v>89</v>
      </c>
      <c r="B10" s="175">
        <v>71</v>
      </c>
      <c r="C10" s="61"/>
      <c r="D10" s="176">
        <v>-76</v>
      </c>
      <c r="E10" s="61"/>
      <c r="F10" s="272">
        <v>-44</v>
      </c>
      <c r="G10" s="233"/>
      <c r="H10" s="272">
        <v>-1</v>
      </c>
      <c r="I10" s="233"/>
      <c r="J10" s="272">
        <v>176</v>
      </c>
      <c r="K10" s="233"/>
      <c r="L10" s="272">
        <v>88</v>
      </c>
      <c r="M10" s="233"/>
      <c r="N10" s="272">
        <v>-200</v>
      </c>
    </row>
    <row r="11" spans="1:15" s="43" customFormat="1" ht="12" customHeight="1">
      <c r="A11" s="139" t="s">
        <v>90</v>
      </c>
      <c r="B11" s="181">
        <v>1646</v>
      </c>
      <c r="C11" s="61"/>
      <c r="D11" s="248">
        <v>1558</v>
      </c>
      <c r="E11" s="61"/>
      <c r="F11" s="273">
        <v>1440</v>
      </c>
      <c r="G11" s="233"/>
      <c r="H11" s="273">
        <v>702</v>
      </c>
      <c r="I11" s="233"/>
      <c r="J11" s="273">
        <v>981</v>
      </c>
      <c r="K11" s="233"/>
      <c r="L11" s="273">
        <v>1420</v>
      </c>
      <c r="M11" s="233"/>
      <c r="N11" s="273">
        <v>3156</v>
      </c>
    </row>
    <row r="12" spans="1:15" s="43" customFormat="1" ht="6.95" customHeight="1">
      <c r="A12" s="185"/>
      <c r="B12" s="175"/>
      <c r="C12" s="67"/>
      <c r="D12" s="176"/>
      <c r="E12" s="67"/>
      <c r="F12" s="177"/>
      <c r="G12" s="233"/>
      <c r="H12" s="177"/>
      <c r="I12" s="233"/>
      <c r="J12" s="177"/>
      <c r="K12" s="233"/>
      <c r="L12" s="177"/>
      <c r="M12" s="233"/>
      <c r="N12" s="177"/>
    </row>
    <row r="13" spans="1:15" s="43" customFormat="1" ht="24">
      <c r="A13" s="186" t="s">
        <v>91</v>
      </c>
      <c r="B13" s="175">
        <v>1513</v>
      </c>
      <c r="C13" s="68"/>
      <c r="D13" s="176">
        <v>1440</v>
      </c>
      <c r="E13" s="68"/>
      <c r="F13" s="177">
        <v>1217</v>
      </c>
      <c r="G13" s="233"/>
      <c r="H13" s="272">
        <v>492</v>
      </c>
      <c r="I13" s="233"/>
      <c r="J13" s="272">
        <v>1009</v>
      </c>
      <c r="K13" s="233"/>
      <c r="L13" s="272">
        <v>1329</v>
      </c>
      <c r="M13" s="233"/>
      <c r="N13" s="272">
        <v>2821</v>
      </c>
    </row>
    <row r="14" spans="1:15" s="43" customFormat="1" ht="6.95" customHeight="1">
      <c r="A14" s="250"/>
      <c r="B14" s="175"/>
      <c r="C14" s="69"/>
      <c r="D14" s="176"/>
      <c r="E14" s="69"/>
      <c r="F14" s="177"/>
      <c r="G14" s="233"/>
      <c r="H14" s="177"/>
      <c r="I14" s="233"/>
      <c r="J14" s="177"/>
      <c r="K14" s="233"/>
      <c r="L14" s="177"/>
      <c r="M14" s="233"/>
      <c r="N14" s="177"/>
    </row>
    <row r="15" spans="1:15" s="43" customFormat="1" ht="12" customHeight="1">
      <c r="A15" s="139" t="s">
        <v>92</v>
      </c>
      <c r="B15" s="181">
        <v>0</v>
      </c>
      <c r="C15" s="61"/>
      <c r="D15" s="248">
        <v>0</v>
      </c>
      <c r="E15" s="61"/>
      <c r="F15" s="183">
        <v>1</v>
      </c>
      <c r="G15" s="274"/>
      <c r="H15" s="98">
        <v>0</v>
      </c>
      <c r="I15" s="274"/>
      <c r="J15" s="98">
        <v>0</v>
      </c>
      <c r="K15" s="72"/>
      <c r="L15" s="71">
        <v>-39</v>
      </c>
      <c r="M15" s="72"/>
      <c r="N15" s="71">
        <v>39</v>
      </c>
    </row>
    <row r="16" spans="1:15" s="43" customFormat="1" ht="6.95" customHeight="1">
      <c r="A16" s="252"/>
      <c r="B16" s="175"/>
      <c r="C16" s="73"/>
      <c r="D16" s="176"/>
      <c r="E16" s="73"/>
      <c r="F16" s="177"/>
      <c r="G16" s="233"/>
      <c r="H16" s="177"/>
      <c r="I16" s="233"/>
      <c r="J16" s="177"/>
      <c r="K16" s="233"/>
      <c r="L16" s="177"/>
      <c r="M16" s="233"/>
      <c r="N16" s="177"/>
    </row>
    <row r="17" spans="1:14" s="43" customFormat="1" ht="12" customHeight="1">
      <c r="A17" s="252" t="s">
        <v>93</v>
      </c>
      <c r="B17" s="175">
        <v>1513</v>
      </c>
      <c r="C17" s="73"/>
      <c r="D17" s="176">
        <v>1440</v>
      </c>
      <c r="E17" s="73"/>
      <c r="F17" s="177">
        <f>+F13+F15</f>
        <v>1218</v>
      </c>
      <c r="G17" s="233"/>
      <c r="H17" s="272">
        <v>492</v>
      </c>
      <c r="I17" s="233"/>
      <c r="J17" s="272">
        <f>+J13+J15</f>
        <v>1009</v>
      </c>
      <c r="K17" s="233"/>
      <c r="L17" s="272">
        <f>L13+L15</f>
        <v>1290</v>
      </c>
      <c r="M17" s="233"/>
      <c r="N17" s="272">
        <f>N13+N15</f>
        <v>2860</v>
      </c>
    </row>
    <row r="18" spans="1:14" s="43" customFormat="1" ht="6.95" customHeight="1">
      <c r="A18" s="250"/>
      <c r="B18" s="175"/>
      <c r="C18" s="61"/>
      <c r="D18" s="176"/>
      <c r="E18" s="61"/>
      <c r="F18" s="177"/>
      <c r="G18" s="233"/>
      <c r="H18" s="177"/>
      <c r="I18" s="233"/>
      <c r="J18" s="177"/>
      <c r="K18" s="233"/>
      <c r="L18" s="177"/>
      <c r="M18" s="233"/>
      <c r="N18" s="177"/>
    </row>
    <row r="19" spans="1:14" s="43" customFormat="1" ht="12" customHeight="1">
      <c r="A19" s="139" t="s">
        <v>3</v>
      </c>
      <c r="B19" s="181">
        <v>-1640</v>
      </c>
      <c r="C19" s="61"/>
      <c r="D19" s="248">
        <v>-1894</v>
      </c>
      <c r="E19" s="61"/>
      <c r="F19" s="183">
        <v>-1639</v>
      </c>
      <c r="G19" s="233"/>
      <c r="H19" s="273">
        <v>-2700</v>
      </c>
      <c r="I19" s="233"/>
      <c r="J19" s="273">
        <v>-1784</v>
      </c>
      <c r="K19" s="233"/>
      <c r="L19" s="273">
        <v>-1673</v>
      </c>
      <c r="M19" s="233"/>
      <c r="N19" s="273">
        <v>-1639</v>
      </c>
    </row>
    <row r="20" spans="1:14" s="43" customFormat="1" ht="6.95" customHeight="1">
      <c r="A20" s="252"/>
      <c r="B20" s="175"/>
      <c r="C20" s="73"/>
      <c r="D20" s="176"/>
      <c r="E20" s="73"/>
      <c r="F20" s="177"/>
      <c r="G20" s="233"/>
      <c r="H20" s="177"/>
      <c r="I20" s="233"/>
      <c r="J20" s="177"/>
      <c r="K20" s="233"/>
      <c r="L20" s="177"/>
      <c r="M20" s="233"/>
      <c r="N20" s="177"/>
    </row>
    <row r="21" spans="1:14" s="43" customFormat="1" ht="12">
      <c r="A21" s="252" t="s">
        <v>38</v>
      </c>
      <c r="B21" s="175">
        <v>-127</v>
      </c>
      <c r="C21" s="73"/>
      <c r="D21" s="176">
        <v>-454</v>
      </c>
      <c r="E21" s="73"/>
      <c r="F21" s="177">
        <f>+F17+F19</f>
        <v>-421</v>
      </c>
      <c r="G21" s="233"/>
      <c r="H21" s="272">
        <f>H17+H19</f>
        <v>-2208</v>
      </c>
      <c r="I21" s="233"/>
      <c r="J21" s="272">
        <f>J17+J19</f>
        <v>-775</v>
      </c>
      <c r="K21" s="233"/>
      <c r="L21" s="272">
        <f>L17+L19</f>
        <v>-383</v>
      </c>
      <c r="M21" s="233"/>
      <c r="N21" s="272">
        <f>N17+N19</f>
        <v>1221</v>
      </c>
    </row>
    <row r="22" spans="1:14" s="43" customFormat="1" ht="6.95" customHeight="1">
      <c r="A22" s="250"/>
      <c r="B22" s="175"/>
      <c r="C22" s="74"/>
      <c r="D22" s="176"/>
      <c r="E22" s="74"/>
      <c r="F22" s="177"/>
      <c r="G22" s="233"/>
      <c r="H22" s="177"/>
      <c r="I22" s="233"/>
      <c r="J22" s="177"/>
      <c r="K22" s="233"/>
      <c r="L22" s="177"/>
      <c r="M22" s="233"/>
      <c r="N22" s="177"/>
    </row>
    <row r="23" spans="1:14" s="43" customFormat="1" ht="12" customHeight="1">
      <c r="A23" s="139" t="s">
        <v>94</v>
      </c>
      <c r="B23" s="181">
        <v>7</v>
      </c>
      <c r="C23" s="61"/>
      <c r="D23" s="248">
        <v>0</v>
      </c>
      <c r="E23" s="61"/>
      <c r="F23" s="183">
        <v>2</v>
      </c>
      <c r="G23" s="233"/>
      <c r="H23" s="71">
        <v>-18</v>
      </c>
      <c r="I23" s="233"/>
      <c r="J23" s="71">
        <v>2</v>
      </c>
      <c r="K23" s="233"/>
      <c r="L23" s="71">
        <v>6</v>
      </c>
      <c r="M23" s="233"/>
      <c r="N23" s="71">
        <v>-4</v>
      </c>
    </row>
    <row r="24" spans="1:14" s="43" customFormat="1" ht="6.95" customHeight="1">
      <c r="A24" s="252"/>
      <c r="B24" s="175"/>
      <c r="C24" s="73"/>
      <c r="D24" s="176"/>
      <c r="E24" s="73"/>
      <c r="F24" s="177"/>
      <c r="G24" s="233"/>
      <c r="H24" s="177"/>
      <c r="I24" s="233"/>
      <c r="J24" s="177"/>
      <c r="K24" s="233"/>
      <c r="L24" s="177"/>
      <c r="M24" s="233"/>
      <c r="N24" s="177"/>
    </row>
    <row r="25" spans="1:14" s="43" customFormat="1" ht="12" customHeight="1" thickBot="1">
      <c r="A25" s="252" t="s">
        <v>95</v>
      </c>
      <c r="B25" s="189">
        <v>-120</v>
      </c>
      <c r="C25" s="73"/>
      <c r="D25" s="190">
        <v>-454</v>
      </c>
      <c r="E25" s="73"/>
      <c r="F25" s="275">
        <f>+F21+F23</f>
        <v>-419</v>
      </c>
      <c r="G25" s="233"/>
      <c r="H25" s="275">
        <f>H21+H23</f>
        <v>-2226</v>
      </c>
      <c r="I25" s="233"/>
      <c r="J25" s="275">
        <f>J21+J23</f>
        <v>-773</v>
      </c>
      <c r="K25" s="233"/>
      <c r="L25" s="275">
        <f>L21+L23</f>
        <v>-377</v>
      </c>
      <c r="M25" s="233"/>
      <c r="N25" s="275">
        <f>N21+N23</f>
        <v>1217</v>
      </c>
    </row>
    <row r="26" spans="1:14" s="43" customFormat="1" ht="12" customHeight="1">
      <c r="A26" s="250"/>
      <c r="B26" s="175"/>
      <c r="C26" s="42"/>
      <c r="D26" s="176"/>
      <c r="E26" s="42"/>
      <c r="F26" s="177"/>
      <c r="G26" s="233"/>
      <c r="H26" s="177"/>
      <c r="I26" s="233"/>
      <c r="J26" s="177"/>
      <c r="K26" s="233"/>
      <c r="L26" s="177"/>
      <c r="M26" s="233"/>
      <c r="N26" s="177"/>
    </row>
    <row r="27" spans="1:14" s="43" customFormat="1" ht="12" customHeight="1">
      <c r="A27" s="239" t="s">
        <v>202</v>
      </c>
      <c r="B27" s="175"/>
      <c r="C27" s="78"/>
      <c r="D27" s="176"/>
      <c r="E27" s="78"/>
      <c r="F27" s="177"/>
      <c r="G27" s="88"/>
      <c r="H27" s="57"/>
      <c r="I27" s="88"/>
      <c r="J27" s="57"/>
      <c r="K27" s="88"/>
      <c r="L27" s="57"/>
      <c r="M27" s="88"/>
      <c r="N27" s="57"/>
    </row>
    <row r="28" spans="1:14" s="43" customFormat="1" ht="6.95" customHeight="1">
      <c r="A28" s="193"/>
      <c r="B28" s="175"/>
      <c r="C28" s="81"/>
      <c r="D28" s="176"/>
      <c r="E28" s="81"/>
      <c r="F28" s="177"/>
      <c r="G28" s="57"/>
      <c r="H28" s="57"/>
      <c r="I28" s="57"/>
      <c r="J28" s="57"/>
      <c r="K28" s="57"/>
      <c r="L28" s="57"/>
      <c r="M28" s="57"/>
      <c r="N28" s="57"/>
    </row>
    <row r="29" spans="1:14" s="43" customFormat="1" ht="12" customHeight="1">
      <c r="A29" s="139" t="s">
        <v>65</v>
      </c>
      <c r="B29" s="175">
        <v>-200.14716726506501</v>
      </c>
      <c r="C29" s="61"/>
      <c r="D29" s="176">
        <v>361.36588860506401</v>
      </c>
      <c r="E29" s="61"/>
      <c r="F29" s="276">
        <v>-148</v>
      </c>
      <c r="G29" s="233"/>
      <c r="H29" s="72">
        <v>652</v>
      </c>
      <c r="I29" s="233"/>
      <c r="J29" s="72">
        <v>575</v>
      </c>
      <c r="K29" s="233"/>
      <c r="L29" s="72">
        <v>-224</v>
      </c>
      <c r="M29" s="233"/>
      <c r="N29" s="72">
        <v>243</v>
      </c>
    </row>
    <row r="30" spans="1:14" s="43" customFormat="1" ht="12" customHeight="1">
      <c r="A30" s="139" t="s">
        <v>84</v>
      </c>
      <c r="B30" s="175">
        <v>0</v>
      </c>
      <c r="C30" s="61"/>
      <c r="D30" s="176">
        <v>34</v>
      </c>
      <c r="E30" s="61"/>
      <c r="F30" s="88">
        <v>0</v>
      </c>
      <c r="G30" s="233"/>
      <c r="H30" s="88">
        <v>42</v>
      </c>
      <c r="I30" s="233"/>
      <c r="J30" s="88">
        <v>5</v>
      </c>
      <c r="K30" s="233"/>
      <c r="L30" s="88">
        <v>-2</v>
      </c>
      <c r="M30" s="233"/>
      <c r="N30" s="176">
        <v>-1089</v>
      </c>
    </row>
    <row r="31" spans="1:14" s="446" customFormat="1" ht="12" customHeight="1">
      <c r="A31" s="448" t="s">
        <v>66</v>
      </c>
      <c r="B31" s="210">
        <v>0</v>
      </c>
      <c r="C31" s="444"/>
      <c r="D31" s="211">
        <v>-2</v>
      </c>
      <c r="E31" s="444"/>
      <c r="F31" s="72">
        <v>1</v>
      </c>
      <c r="G31" s="233"/>
      <c r="H31" s="72">
        <v>22</v>
      </c>
      <c r="I31" s="233"/>
      <c r="J31" s="72">
        <v>8</v>
      </c>
      <c r="K31" s="233"/>
      <c r="L31" s="72">
        <v>5</v>
      </c>
      <c r="M31" s="72"/>
      <c r="N31" s="72">
        <v>19</v>
      </c>
    </row>
    <row r="32" spans="1:14" s="43" customFormat="1" ht="6.95" customHeight="1">
      <c r="A32" s="61"/>
      <c r="B32" s="175"/>
      <c r="C32" s="73"/>
      <c r="D32" s="176"/>
      <c r="E32" s="73"/>
      <c r="F32" s="87"/>
      <c r="G32" s="87"/>
      <c r="H32" s="87"/>
      <c r="I32" s="87"/>
      <c r="J32" s="84"/>
      <c r="K32" s="87"/>
      <c r="L32" s="87"/>
      <c r="M32" s="84"/>
      <c r="N32" s="84"/>
    </row>
    <row r="33" spans="1:19" s="43" customFormat="1" ht="12" customHeight="1">
      <c r="A33" s="277"/>
      <c r="B33" s="175"/>
      <c r="C33" s="92"/>
      <c r="D33" s="176"/>
      <c r="E33" s="92"/>
      <c r="F33" s="177"/>
      <c r="G33" s="57"/>
      <c r="H33" s="57"/>
      <c r="I33" s="57"/>
      <c r="J33" s="57"/>
      <c r="K33" s="57"/>
      <c r="L33" s="57"/>
      <c r="M33" s="57"/>
      <c r="N33" s="57"/>
    </row>
    <row r="34" spans="1:19" s="43" customFormat="1" ht="12">
      <c r="A34" s="166" t="s">
        <v>69</v>
      </c>
      <c r="B34" s="141"/>
      <c r="C34" s="92"/>
      <c r="D34" s="142"/>
      <c r="E34" s="92"/>
      <c r="F34" s="57"/>
      <c r="G34" s="57"/>
      <c r="H34" s="57"/>
      <c r="I34" s="57"/>
      <c r="J34" s="57"/>
      <c r="K34" s="57"/>
      <c r="L34" s="57"/>
      <c r="M34" s="57"/>
      <c r="N34" s="57"/>
      <c r="S34" s="94"/>
    </row>
    <row r="35" spans="1:19" s="43" customFormat="1" ht="7.5" customHeight="1">
      <c r="A35" s="81"/>
      <c r="B35" s="124"/>
      <c r="C35" s="81"/>
      <c r="D35" s="112"/>
      <c r="E35" s="81"/>
      <c r="F35" s="57"/>
      <c r="G35" s="57"/>
      <c r="H35" s="57"/>
      <c r="I35" s="57"/>
      <c r="J35" s="57"/>
      <c r="K35" s="57"/>
      <c r="L35" s="57"/>
      <c r="M35" s="57"/>
      <c r="N35" s="57"/>
      <c r="S35" s="94"/>
    </row>
    <row r="36" spans="1:19" s="43" customFormat="1" ht="12" customHeight="1">
      <c r="A36" s="81" t="s">
        <v>10</v>
      </c>
      <c r="B36" s="124"/>
      <c r="C36" s="81"/>
      <c r="D36" s="112"/>
      <c r="E36" s="81"/>
      <c r="F36" s="57"/>
      <c r="G36" s="57"/>
      <c r="H36" s="57"/>
      <c r="I36" s="57"/>
      <c r="J36" s="57"/>
      <c r="K36" s="57"/>
      <c r="L36" s="57"/>
      <c r="M36" s="57"/>
      <c r="N36" s="57"/>
      <c r="S36" s="96"/>
    </row>
    <row r="37" spans="1:19" s="43" customFormat="1" ht="12" customHeight="1">
      <c r="A37" s="96" t="s">
        <v>123</v>
      </c>
      <c r="B37" s="133">
        <v>109</v>
      </c>
      <c r="C37" s="101"/>
      <c r="D37" s="134">
        <v>-76</v>
      </c>
      <c r="E37" s="101"/>
      <c r="F37" s="84">
        <v>-62</v>
      </c>
      <c r="G37" s="57"/>
      <c r="H37" s="84">
        <v>5</v>
      </c>
      <c r="I37" s="57"/>
      <c r="J37" s="84">
        <v>165</v>
      </c>
      <c r="K37" s="57"/>
      <c r="L37" s="84">
        <v>73</v>
      </c>
      <c r="M37" s="57"/>
      <c r="N37" s="57">
        <v>23</v>
      </c>
      <c r="S37" s="94"/>
    </row>
    <row r="38" spans="1:19" s="43" customFormat="1" ht="12" customHeight="1">
      <c r="A38" s="94" t="s">
        <v>128</v>
      </c>
      <c r="B38" s="133">
        <v>0</v>
      </c>
      <c r="C38" s="101"/>
      <c r="D38" s="134">
        <v>0</v>
      </c>
      <c r="E38" s="101"/>
      <c r="F38" s="84">
        <v>0</v>
      </c>
      <c r="G38" s="57"/>
      <c r="H38" s="84">
        <v>0</v>
      </c>
      <c r="I38" s="57"/>
      <c r="J38" s="84">
        <v>0</v>
      </c>
      <c r="K38" s="57"/>
      <c r="L38" s="84">
        <v>0</v>
      </c>
      <c r="M38" s="57"/>
      <c r="N38" s="57">
        <v>442</v>
      </c>
      <c r="S38" s="94"/>
    </row>
    <row r="39" spans="1:19" s="43" customFormat="1" ht="12" customHeight="1">
      <c r="A39" s="101" t="s">
        <v>135</v>
      </c>
      <c r="B39" s="133">
        <v>0</v>
      </c>
      <c r="C39" s="101"/>
      <c r="D39" s="134">
        <v>428</v>
      </c>
      <c r="E39" s="101"/>
      <c r="F39" s="57">
        <v>0</v>
      </c>
      <c r="G39" s="57"/>
      <c r="H39" s="57">
        <v>0</v>
      </c>
      <c r="I39" s="57"/>
      <c r="J39" s="57">
        <v>0</v>
      </c>
      <c r="K39" s="57"/>
      <c r="L39" s="57">
        <v>0</v>
      </c>
      <c r="M39" s="57"/>
      <c r="N39" s="57">
        <v>0</v>
      </c>
      <c r="S39" s="94"/>
    </row>
    <row r="40" spans="1:19" s="43" customFormat="1" ht="12" customHeight="1">
      <c r="A40" s="101" t="s">
        <v>203</v>
      </c>
      <c r="B40" s="133">
        <v>-271</v>
      </c>
      <c r="C40" s="101"/>
      <c r="D40" s="134">
        <v>0</v>
      </c>
      <c r="E40" s="101"/>
      <c r="F40" s="84">
        <v>0</v>
      </c>
      <c r="G40" s="57"/>
      <c r="H40" s="84">
        <v>0</v>
      </c>
      <c r="I40" s="57"/>
      <c r="J40" s="84">
        <v>0</v>
      </c>
      <c r="K40" s="57"/>
      <c r="L40" s="84">
        <v>0</v>
      </c>
      <c r="M40" s="57"/>
      <c r="N40" s="57">
        <v>0</v>
      </c>
      <c r="S40" s="94"/>
    </row>
    <row r="41" spans="1:19" s="43" customFormat="1" ht="12" customHeight="1">
      <c r="A41" s="83" t="s">
        <v>129</v>
      </c>
      <c r="B41" s="133">
        <v>0</v>
      </c>
      <c r="C41" s="83"/>
      <c r="D41" s="134">
        <v>0</v>
      </c>
      <c r="E41" s="83"/>
      <c r="F41" s="57">
        <v>0</v>
      </c>
      <c r="G41" s="57"/>
      <c r="H41" s="57">
        <v>0</v>
      </c>
      <c r="I41" s="57"/>
      <c r="J41" s="57">
        <v>0</v>
      </c>
      <c r="K41" s="57"/>
      <c r="L41" s="57">
        <v>0</v>
      </c>
      <c r="M41" s="57"/>
      <c r="N41" s="57">
        <v>553</v>
      </c>
      <c r="S41" s="96"/>
    </row>
    <row r="42" spans="1:19" s="43" customFormat="1" ht="12" customHeight="1">
      <c r="A42" s="94"/>
      <c r="B42" s="133"/>
      <c r="C42" s="94"/>
      <c r="D42" s="134"/>
      <c r="E42" s="94"/>
      <c r="F42" s="84"/>
      <c r="G42" s="57"/>
      <c r="H42" s="57"/>
      <c r="I42" s="57"/>
      <c r="J42" s="84"/>
      <c r="K42" s="57"/>
      <c r="L42" s="84"/>
      <c r="M42" s="57"/>
      <c r="N42" s="57"/>
      <c r="S42" s="96"/>
    </row>
    <row r="43" spans="1:19" s="43" customFormat="1" ht="12" customHeight="1">
      <c r="B43" s="144"/>
      <c r="D43" s="145"/>
      <c r="F43" s="98"/>
      <c r="G43" s="87"/>
      <c r="H43" s="98"/>
      <c r="I43" s="87"/>
      <c r="J43" s="98"/>
      <c r="K43" s="87"/>
      <c r="L43" s="98"/>
      <c r="M43" s="87"/>
      <c r="N43" s="98"/>
      <c r="S43" s="94"/>
    </row>
    <row r="44" spans="1:19" s="43" customFormat="1" ht="6.95" customHeight="1">
      <c r="A44" s="101"/>
      <c r="B44" s="146"/>
      <c r="C44" s="101"/>
      <c r="D44" s="147"/>
      <c r="E44" s="101"/>
      <c r="F44" s="87"/>
      <c r="G44" s="57"/>
      <c r="H44" s="88"/>
      <c r="I44" s="57"/>
      <c r="J44" s="87"/>
      <c r="K44" s="57"/>
      <c r="L44" s="87"/>
      <c r="M44" s="57"/>
      <c r="N44" s="87"/>
      <c r="S44" s="94"/>
    </row>
    <row r="45" spans="1:19" s="43" customFormat="1" thickBot="1">
      <c r="A45" s="83"/>
      <c r="B45" s="140">
        <v>-162</v>
      </c>
      <c r="C45" s="83"/>
      <c r="D45" s="137">
        <f>SUM(D37:D43)</f>
        <v>352</v>
      </c>
      <c r="E45" s="83"/>
      <c r="F45" s="76">
        <f>SUM(F37:F43)</f>
        <v>-62</v>
      </c>
      <c r="G45" s="57"/>
      <c r="H45" s="76">
        <f>SUM(H37:H43)</f>
        <v>5</v>
      </c>
      <c r="I45" s="57"/>
      <c r="J45" s="76">
        <f>SUM(J37:J43)</f>
        <v>165</v>
      </c>
      <c r="K45" s="57"/>
      <c r="L45" s="76">
        <f>SUM(L37:L43)</f>
        <v>73</v>
      </c>
      <c r="M45" s="57"/>
      <c r="N45" s="76">
        <f>SUM(N37:N43)</f>
        <v>1018</v>
      </c>
      <c r="S45" s="94"/>
    </row>
    <row r="46" spans="1:19" s="43" customFormat="1" ht="6.95" customHeight="1">
      <c r="A46" s="83"/>
      <c r="B46" s="124"/>
      <c r="C46" s="83"/>
      <c r="D46" s="112"/>
      <c r="E46" s="83"/>
      <c r="F46" s="102"/>
      <c r="G46" s="57"/>
      <c r="H46" s="88"/>
      <c r="I46" s="88"/>
      <c r="J46" s="88"/>
      <c r="K46" s="57"/>
      <c r="L46" s="57"/>
      <c r="M46" s="57"/>
      <c r="N46" s="57"/>
    </row>
    <row r="47" spans="1:19" s="43" customFormat="1" ht="12" customHeight="1">
      <c r="A47" s="81" t="s">
        <v>11</v>
      </c>
      <c r="B47" s="124"/>
      <c r="C47" s="81"/>
      <c r="D47" s="112"/>
      <c r="E47" s="81"/>
      <c r="F47" s="57"/>
      <c r="G47" s="57"/>
      <c r="H47" s="88"/>
      <c r="I47" s="88"/>
      <c r="J47" s="88"/>
      <c r="K47" s="57"/>
      <c r="L47" s="57"/>
      <c r="M47" s="57"/>
      <c r="N47" s="57"/>
      <c r="S47" s="101"/>
    </row>
    <row r="48" spans="1:19" s="43" customFormat="1" ht="12" customHeight="1">
      <c r="A48" s="94" t="s">
        <v>131</v>
      </c>
      <c r="B48" s="133">
        <v>-39</v>
      </c>
      <c r="C48" s="94"/>
      <c r="D48" s="134">
        <v>-17</v>
      </c>
      <c r="E48" s="94"/>
      <c r="F48" s="57">
        <v>-27</v>
      </c>
      <c r="G48" s="57"/>
      <c r="H48" s="57">
        <v>-31</v>
      </c>
      <c r="I48" s="57"/>
      <c r="J48" s="57">
        <v>-51</v>
      </c>
      <c r="K48" s="57"/>
      <c r="L48" s="57">
        <v>-67</v>
      </c>
      <c r="M48" s="57"/>
      <c r="N48" s="57">
        <v>-50</v>
      </c>
      <c r="S48" s="83"/>
    </row>
    <row r="49" spans="1:19" s="43" customFormat="1" ht="12" customHeight="1">
      <c r="A49" s="94" t="s">
        <v>67</v>
      </c>
      <c r="B49" s="133">
        <v>0</v>
      </c>
      <c r="C49" s="94"/>
      <c r="D49" s="134">
        <v>45</v>
      </c>
      <c r="E49" s="94"/>
      <c r="F49" s="57">
        <v>0</v>
      </c>
      <c r="G49" s="57"/>
      <c r="H49" s="57">
        <v>-907</v>
      </c>
      <c r="I49" s="57"/>
      <c r="J49" s="57">
        <v>0</v>
      </c>
      <c r="K49" s="57"/>
      <c r="L49" s="57">
        <v>-9</v>
      </c>
      <c r="M49" s="57"/>
      <c r="N49" s="57">
        <v>0</v>
      </c>
      <c r="S49" s="83"/>
    </row>
    <row r="50" spans="1:19" s="43" customFormat="1" ht="12" customHeight="1">
      <c r="A50" s="94"/>
      <c r="B50" s="133"/>
      <c r="C50" s="94"/>
      <c r="D50" s="134"/>
      <c r="E50" s="94"/>
      <c r="F50" s="57"/>
      <c r="G50" s="57"/>
      <c r="H50" s="57"/>
      <c r="I50" s="57"/>
      <c r="J50" s="57"/>
      <c r="K50" s="57"/>
      <c r="L50" s="57"/>
      <c r="M50" s="57"/>
      <c r="N50" s="57"/>
      <c r="S50" s="83"/>
    </row>
    <row r="51" spans="1:19" s="43" customFormat="1" ht="12" customHeight="1">
      <c r="A51" s="101"/>
      <c r="B51" s="135"/>
      <c r="C51" s="101"/>
      <c r="D51" s="136"/>
      <c r="E51" s="101"/>
      <c r="F51" s="98"/>
      <c r="G51" s="87"/>
      <c r="H51" s="98"/>
      <c r="I51" s="84"/>
      <c r="J51" s="98"/>
      <c r="K51" s="84"/>
      <c r="L51" s="98"/>
      <c r="M51" s="57"/>
      <c r="N51" s="65"/>
      <c r="S51" s="94"/>
    </row>
    <row r="52" spans="1:19" s="43" customFormat="1" ht="6.95" customHeight="1">
      <c r="A52" s="61"/>
      <c r="B52" s="124"/>
      <c r="C52" s="61"/>
      <c r="D52" s="112"/>
      <c r="E52" s="61"/>
      <c r="F52" s="84"/>
      <c r="G52" s="91"/>
      <c r="H52" s="86"/>
      <c r="I52" s="91"/>
      <c r="J52" s="86"/>
      <c r="K52" s="91"/>
      <c r="L52" s="86"/>
      <c r="M52" s="91"/>
      <c r="N52" s="86"/>
      <c r="S52" s="94"/>
    </row>
    <row r="53" spans="1:19" s="43" customFormat="1" thickBot="1">
      <c r="A53" s="83"/>
      <c r="B53" s="140">
        <v>-39</v>
      </c>
      <c r="C53" s="83"/>
      <c r="D53" s="137">
        <v>28</v>
      </c>
      <c r="E53" s="83"/>
      <c r="F53" s="76">
        <f>SUM(F48:F52)</f>
        <v>-27</v>
      </c>
      <c r="G53" s="88"/>
      <c r="H53" s="76">
        <f>SUM(H48:H52)</f>
        <v>-938</v>
      </c>
      <c r="I53" s="88"/>
      <c r="J53" s="76">
        <f>SUM(J48:J52)</f>
        <v>-51</v>
      </c>
      <c r="K53" s="88"/>
      <c r="L53" s="76">
        <f>SUM(L48:L52)</f>
        <v>-76</v>
      </c>
      <c r="M53" s="88"/>
      <c r="N53" s="76">
        <f>SUM(N48:N52)</f>
        <v>-50</v>
      </c>
      <c r="S53" s="94"/>
    </row>
    <row r="54" spans="1:19" s="43" customFormat="1" ht="12" customHeight="1">
      <c r="A54" s="61"/>
      <c r="B54" s="114"/>
      <c r="C54" s="61"/>
      <c r="D54" s="114"/>
      <c r="E54" s="61"/>
      <c r="F54" s="57"/>
      <c r="G54" s="57"/>
      <c r="H54" s="57"/>
      <c r="I54" s="57"/>
      <c r="J54" s="57"/>
      <c r="K54" s="57"/>
      <c r="L54" s="57"/>
      <c r="M54" s="57"/>
      <c r="N54" s="259"/>
    </row>
    <row r="55" spans="1:19" s="43" customFormat="1" ht="12" customHeight="1">
      <c r="A55" s="139"/>
      <c r="B55" s="148"/>
      <c r="C55" s="83"/>
      <c r="D55" s="148"/>
      <c r="E55" s="83"/>
      <c r="F55" s="263"/>
      <c r="G55" s="263"/>
      <c r="H55" s="263"/>
      <c r="I55" s="263"/>
      <c r="J55" s="263"/>
      <c r="K55" s="263"/>
      <c r="L55" s="263"/>
      <c r="M55" s="263"/>
      <c r="N55" s="263"/>
      <c r="O55" s="54"/>
    </row>
    <row r="56" spans="1:19" s="43" customFormat="1" ht="12" customHeight="1">
      <c r="A56" s="139"/>
      <c r="B56" s="114"/>
      <c r="C56" s="61"/>
      <c r="D56" s="114"/>
      <c r="E56" s="61"/>
      <c r="F56" s="263"/>
      <c r="G56" s="263"/>
      <c r="H56" s="263"/>
      <c r="I56" s="263"/>
      <c r="J56" s="263"/>
      <c r="K56" s="263"/>
      <c r="L56" s="263"/>
      <c r="M56" s="263"/>
      <c r="N56" s="263"/>
      <c r="O56" s="99"/>
    </row>
    <row r="57" spans="1:19" s="43" customFormat="1" ht="12" customHeight="1">
      <c r="A57" s="239" t="s">
        <v>61</v>
      </c>
      <c r="B57" s="200"/>
      <c r="C57" s="103"/>
      <c r="D57" s="200"/>
      <c r="E57" s="103"/>
      <c r="F57" s="263"/>
      <c r="G57" s="263"/>
      <c r="H57" s="263"/>
      <c r="I57" s="263"/>
      <c r="J57" s="263"/>
      <c r="K57" s="263"/>
      <c r="L57" s="263"/>
      <c r="M57" s="263"/>
      <c r="N57" s="263"/>
      <c r="O57" s="99"/>
    </row>
    <row r="58" spans="1:19" s="43" customFormat="1" ht="12" customHeight="1">
      <c r="B58" s="484" t="s">
        <v>0</v>
      </c>
      <c r="C58" s="484"/>
      <c r="D58" s="484"/>
      <c r="E58" s="484"/>
      <c r="F58" s="484"/>
      <c r="G58" s="484"/>
      <c r="H58" s="484"/>
      <c r="I58" s="484"/>
      <c r="J58" s="484"/>
      <c r="K58" s="484"/>
      <c r="L58" s="484"/>
      <c r="M58" s="484"/>
      <c r="N58" s="484"/>
    </row>
    <row r="59" spans="1:19" s="43" customFormat="1" ht="12" customHeight="1">
      <c r="A59" s="61"/>
      <c r="B59" s="44" t="s">
        <v>7</v>
      </c>
      <c r="C59" s="61"/>
      <c r="D59" s="45" t="s">
        <v>8</v>
      </c>
      <c r="E59" s="61"/>
      <c r="F59" s="201" t="s">
        <v>5</v>
      </c>
      <c r="G59" s="481"/>
      <c r="H59" s="260" t="s">
        <v>6</v>
      </c>
      <c r="I59" s="481"/>
      <c r="J59" s="260" t="s">
        <v>7</v>
      </c>
      <c r="K59" s="481"/>
      <c r="L59" s="260" t="s">
        <v>8</v>
      </c>
      <c r="M59" s="481"/>
      <c r="N59" s="260" t="s">
        <v>5</v>
      </c>
    </row>
    <row r="60" spans="1:19" s="43" customFormat="1" ht="12" customHeight="1">
      <c r="A60" s="61"/>
      <c r="B60" s="50">
        <v>2014</v>
      </c>
      <c r="C60" s="61"/>
      <c r="D60" s="51">
        <v>2014</v>
      </c>
      <c r="E60" s="61"/>
      <c r="F60" s="203">
        <v>2014</v>
      </c>
      <c r="G60" s="481"/>
      <c r="H60" s="203">
        <v>2013</v>
      </c>
      <c r="I60" s="485"/>
      <c r="J60" s="203">
        <v>2013</v>
      </c>
      <c r="K60" s="481"/>
      <c r="L60" s="203">
        <v>2013</v>
      </c>
      <c r="M60" s="481"/>
      <c r="N60" s="203">
        <v>2013</v>
      </c>
    </row>
    <row r="61" spans="1:19" s="43" customFormat="1" ht="12" customHeight="1">
      <c r="A61" s="61"/>
      <c r="B61" s="50" t="s">
        <v>1</v>
      </c>
      <c r="C61" s="61"/>
      <c r="D61" s="51" t="s">
        <v>1</v>
      </c>
      <c r="E61" s="61"/>
      <c r="F61" s="205" t="s">
        <v>1</v>
      </c>
      <c r="G61" s="205"/>
      <c r="H61" s="205" t="s">
        <v>1</v>
      </c>
      <c r="I61" s="205"/>
      <c r="J61" s="205" t="s">
        <v>1</v>
      </c>
      <c r="K61" s="205"/>
      <c r="L61" s="205" t="s">
        <v>1</v>
      </c>
      <c r="M61" s="205"/>
      <c r="N61" s="205" t="s">
        <v>1</v>
      </c>
    </row>
    <row r="62" spans="1:19" s="43" customFormat="1" ht="6.95" customHeight="1">
      <c r="A62" s="253"/>
      <c r="B62" s="124"/>
      <c r="C62" s="61"/>
      <c r="D62" s="112"/>
      <c r="E62" s="61"/>
      <c r="F62" s="177"/>
      <c r="G62" s="57"/>
      <c r="H62" s="57"/>
      <c r="I62" s="57"/>
      <c r="J62" s="57"/>
      <c r="K62" s="57"/>
      <c r="L62" s="57"/>
      <c r="M62" s="57"/>
      <c r="N62" s="57"/>
    </row>
    <row r="63" spans="1:19" s="43" customFormat="1" ht="12" customHeight="1">
      <c r="A63" s="139" t="s">
        <v>62</v>
      </c>
      <c r="B63" s="175">
        <v>2603</v>
      </c>
      <c r="C63" s="61"/>
      <c r="D63" s="176">
        <v>2623</v>
      </c>
      <c r="E63" s="61"/>
      <c r="F63" s="177">
        <v>2517</v>
      </c>
      <c r="G63" s="57"/>
      <c r="H63" s="72">
        <v>2453</v>
      </c>
      <c r="I63" s="72"/>
      <c r="J63" s="72">
        <v>2462</v>
      </c>
      <c r="K63" s="72"/>
      <c r="L63" s="72">
        <v>2361</v>
      </c>
      <c r="M63" s="72"/>
      <c r="N63" s="72">
        <v>2649</v>
      </c>
      <c r="O63" s="278"/>
    </row>
    <row r="64" spans="1:19" s="43" customFormat="1" ht="12" customHeight="1">
      <c r="A64" s="139" t="s">
        <v>98</v>
      </c>
      <c r="B64" s="175">
        <v>1525</v>
      </c>
      <c r="C64" s="139"/>
      <c r="D64" s="176">
        <v>1447</v>
      </c>
      <c r="E64" s="139"/>
      <c r="F64" s="177">
        <v>1944</v>
      </c>
      <c r="G64" s="57"/>
      <c r="H64" s="72">
        <v>1435</v>
      </c>
      <c r="I64" s="72"/>
      <c r="J64" s="72">
        <v>1766</v>
      </c>
      <c r="K64" s="72"/>
      <c r="L64" s="72">
        <v>1355</v>
      </c>
      <c r="M64" s="72"/>
      <c r="N64" s="72">
        <v>1636</v>
      </c>
      <c r="O64" s="278"/>
    </row>
    <row r="65" spans="1:14" s="43" customFormat="1" ht="12" customHeight="1">
      <c r="A65" s="61"/>
      <c r="B65" s="124"/>
      <c r="C65" s="61"/>
      <c r="D65" s="112"/>
      <c r="E65" s="61"/>
      <c r="F65" s="158"/>
      <c r="G65" s="266"/>
      <c r="H65" s="158"/>
      <c r="I65" s="158"/>
      <c r="J65" s="158"/>
      <c r="K65" s="158"/>
      <c r="L65" s="158"/>
      <c r="M65" s="158"/>
      <c r="N65" s="158"/>
    </row>
    <row r="66" spans="1:14" s="43" customFormat="1" ht="12" customHeight="1">
      <c r="A66" s="61"/>
      <c r="B66" s="50" t="s">
        <v>83</v>
      </c>
      <c r="C66" s="61"/>
      <c r="D66" s="51" t="s">
        <v>83</v>
      </c>
      <c r="E66" s="61"/>
      <c r="F66" s="109" t="s">
        <v>83</v>
      </c>
      <c r="G66" s="109"/>
      <c r="H66" s="109" t="s">
        <v>83</v>
      </c>
      <c r="I66" s="109"/>
      <c r="J66" s="109" t="s">
        <v>83</v>
      </c>
      <c r="K66" s="109"/>
      <c r="L66" s="109" t="s">
        <v>83</v>
      </c>
      <c r="M66" s="109"/>
      <c r="N66" s="109" t="s">
        <v>83</v>
      </c>
    </row>
    <row r="67" spans="1:14" s="43" customFormat="1" ht="6.95" customHeight="1">
      <c r="A67" s="61"/>
      <c r="B67" s="124"/>
      <c r="C67" s="61"/>
      <c r="D67" s="112"/>
      <c r="E67" s="61"/>
      <c r="F67" s="134"/>
      <c r="G67" s="134"/>
      <c r="H67" s="134"/>
      <c r="I67" s="134"/>
      <c r="J67" s="134"/>
      <c r="K67" s="134"/>
      <c r="L67" s="134"/>
      <c r="M67" s="134"/>
      <c r="N67" s="134"/>
    </row>
    <row r="68" spans="1:14" s="43" customFormat="1" ht="12" customHeight="1">
      <c r="A68" s="61" t="s">
        <v>174</v>
      </c>
      <c r="B68" s="409">
        <v>41</v>
      </c>
      <c r="C68" s="129"/>
      <c r="D68" s="397">
        <v>41</v>
      </c>
      <c r="E68" s="353"/>
      <c r="F68" s="397">
        <v>40</v>
      </c>
      <c r="G68" s="399"/>
      <c r="H68" s="397">
        <v>23</v>
      </c>
      <c r="I68" s="397"/>
      <c r="J68" s="397">
        <f>+RWAs!J14</f>
        <v>25.2</v>
      </c>
      <c r="K68" s="397"/>
      <c r="L68" s="397">
        <f>+RWAs!L14</f>
        <v>24.5</v>
      </c>
      <c r="M68" s="397"/>
      <c r="N68" s="397">
        <f>+RWAs!N14</f>
        <v>25.5</v>
      </c>
    </row>
    <row r="69" spans="1:14" s="43" customFormat="1" ht="12" customHeight="1">
      <c r="B69" s="124"/>
      <c r="D69" s="112"/>
    </row>
    <row r="70" spans="1:14" s="43" customFormat="1" ht="12" customHeight="1">
      <c r="B70" s="344" t="s">
        <v>47</v>
      </c>
      <c r="C70" s="129"/>
      <c r="D70" s="450" t="s">
        <v>47</v>
      </c>
      <c r="E70" s="129"/>
      <c r="F70" s="450" t="s">
        <v>47</v>
      </c>
      <c r="G70" s="450"/>
      <c r="H70" s="450" t="s">
        <v>47</v>
      </c>
      <c r="I70" s="450"/>
      <c r="J70" s="450" t="s">
        <v>47</v>
      </c>
      <c r="K70" s="450"/>
      <c r="L70" s="450" t="s">
        <v>47</v>
      </c>
      <c r="M70" s="450"/>
      <c r="N70" s="450" t="s">
        <v>47</v>
      </c>
    </row>
    <row r="71" spans="1:14" s="43" customFormat="1" ht="12" customHeight="1">
      <c r="B71" s="124"/>
      <c r="D71" s="112"/>
    </row>
    <row r="72" spans="1:14" s="43" customFormat="1" ht="12" customHeight="1">
      <c r="A72" s="43" t="s">
        <v>176</v>
      </c>
      <c r="B72" s="417">
        <v>-1.2</v>
      </c>
      <c r="C72" s="129"/>
      <c r="D72" s="397">
        <v>-4.5</v>
      </c>
      <c r="E72" s="129"/>
      <c r="F72" s="397">
        <v>-5.4</v>
      </c>
      <c r="G72" s="399"/>
      <c r="H72" s="397">
        <v>-36.200000000000003</v>
      </c>
      <c r="I72" s="397"/>
      <c r="J72" s="397">
        <v>-12.3</v>
      </c>
      <c r="K72" s="397"/>
      <c r="L72" s="397">
        <v>-6.1</v>
      </c>
      <c r="M72" s="397"/>
      <c r="N72" s="397">
        <v>19.399999999999999</v>
      </c>
    </row>
    <row r="73" spans="1:14" s="43" customFormat="1" ht="12" customHeight="1">
      <c r="B73" s="114"/>
      <c r="D73" s="114"/>
      <c r="H73" s="279"/>
    </row>
    <row r="74" spans="1:14" s="43" customFormat="1" ht="12">
      <c r="B74" s="114"/>
      <c r="D74" s="114"/>
    </row>
    <row r="75" spans="1:14" s="43" customFormat="1" ht="12">
      <c r="A75" s="43" t="s">
        <v>196</v>
      </c>
      <c r="B75" s="114"/>
      <c r="D75" s="114"/>
    </row>
    <row r="76" spans="1:14" s="43" customFormat="1" ht="12">
      <c r="B76" s="114"/>
      <c r="D76" s="114"/>
    </row>
    <row r="77" spans="1:14" s="43" customFormat="1" ht="12">
      <c r="A77" s="129" t="s">
        <v>175</v>
      </c>
      <c r="B77" s="114"/>
      <c r="D77" s="114"/>
    </row>
    <row r="78" spans="1:14" s="43" customFormat="1" ht="12">
      <c r="A78" s="130" t="s">
        <v>152</v>
      </c>
      <c r="B78" s="114"/>
      <c r="D78" s="114"/>
    </row>
    <row r="79" spans="1:14" s="43" customFormat="1" ht="12">
      <c r="B79" s="114"/>
      <c r="D79" s="114"/>
    </row>
    <row r="80" spans="1:14" s="43" customFormat="1" ht="12">
      <c r="B80" s="114"/>
      <c r="D80" s="114"/>
    </row>
    <row r="81" spans="2:5" s="43" customFormat="1" ht="12">
      <c r="B81" s="114"/>
      <c r="D81" s="114"/>
    </row>
    <row r="82" spans="2:5" s="43" customFormat="1" ht="12">
      <c r="B82" s="114"/>
      <c r="D82" s="114"/>
    </row>
    <row r="83" spans="2:5" s="43" customFormat="1" ht="12">
      <c r="B83" s="235"/>
      <c r="C83" s="234"/>
      <c r="D83" s="235"/>
      <c r="E83" s="234"/>
    </row>
  </sheetData>
  <sortState ref="A37:S41">
    <sortCondition ref="A37"/>
  </sortState>
  <customSheetViews>
    <customSheetView guid="{6A6962C3-E482-4427-A8C8-08CAA95BA31A}" showPageBreaks="1">
      <selection activeCell="B31" sqref="B31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selection activeCell="A75" sqref="A75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A31" sqref="A31:A32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selection activeCell="A36" sqref="A36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7" activePane="bottomRight" state="frozen"/>
      <selection pane="bottomRight" activeCell="B13" sqref="B1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30" showPageBreaks="1">
      <pane xSplit="1" ySplit="6" topLeftCell="B43" activePane="bottomRight" state="frozen"/>
      <selection pane="bottomRight" activeCell="B56" sqref="B5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1">
    <mergeCell ref="B58:N58"/>
    <mergeCell ref="G59:G60"/>
    <mergeCell ref="I59:I60"/>
    <mergeCell ref="K59:K60"/>
    <mergeCell ref="M59:M60"/>
    <mergeCell ref="B3:N3"/>
    <mergeCell ref="A4:A5"/>
    <mergeCell ref="G4:G5"/>
    <mergeCell ref="I4:I5"/>
    <mergeCell ref="K4:K5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7"/>
  <headerFooter>
    <oddFooter>&amp;LPUBLIC</oddFooter>
    <evenFooter>&amp;LPUBLIC</evenFooter>
    <firstFooter>&amp;LPUBLIC</firstFooter>
  </headerFooter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73"/>
  <sheetViews>
    <sheetView view="pageBreakPreview" zoomScaleNormal="100" zoomScaleSheetLayoutView="100" zoomScalePageLayoutView="55" workbookViewId="0">
      <pane xSplit="1" ySplit="2" topLeftCell="B3" activePane="bottomRight" state="frozen"/>
      <selection activeCell="A27" sqref="A27"/>
      <selection pane="topRight" activeCell="A27" sqref="A27"/>
      <selection pane="bottomLeft" activeCell="A27" sqref="A27"/>
      <selection pane="bottomRight" activeCell="N64" sqref="A1:N64"/>
    </sheetView>
  </sheetViews>
  <sheetFormatPr defaultRowHeight="12.75"/>
  <cols>
    <col min="1" max="1" width="49.28515625" style="6" customWidth="1"/>
    <col min="2" max="2" width="12.710937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0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1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83" customFormat="1" ht="12" customHeight="1">
      <c r="A3" s="282"/>
      <c r="B3" s="487" t="s">
        <v>149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</row>
    <row r="4" spans="1:14" s="283" customFormat="1" ht="12" customHeight="1">
      <c r="A4" s="486"/>
      <c r="B4" s="284" t="s">
        <v>12</v>
      </c>
      <c r="C4" s="488"/>
      <c r="D4" s="284"/>
      <c r="E4" s="488"/>
      <c r="F4" s="284" t="s">
        <v>17</v>
      </c>
      <c r="G4" s="490"/>
      <c r="H4" s="284"/>
      <c r="I4" s="490"/>
      <c r="J4" s="284"/>
      <c r="K4" s="490"/>
      <c r="L4" s="284"/>
      <c r="M4" s="285"/>
      <c r="N4" s="284"/>
    </row>
    <row r="5" spans="1:14" s="283" customFormat="1" ht="12" customHeight="1">
      <c r="A5" s="486"/>
      <c r="B5" s="286" t="s">
        <v>13</v>
      </c>
      <c r="C5" s="488"/>
      <c r="D5" s="286"/>
      <c r="E5" s="489"/>
      <c r="F5" s="286" t="s">
        <v>13</v>
      </c>
      <c r="G5" s="490"/>
      <c r="H5" s="286" t="s">
        <v>17</v>
      </c>
      <c r="I5" s="490"/>
      <c r="J5" s="286"/>
      <c r="K5" s="490"/>
      <c r="L5" s="286" t="s">
        <v>21</v>
      </c>
      <c r="M5" s="285"/>
      <c r="N5" s="286"/>
    </row>
    <row r="6" spans="1:14" s="283" customFormat="1" ht="12" customHeight="1">
      <c r="A6" s="282"/>
      <c r="B6" s="286" t="s">
        <v>14</v>
      </c>
      <c r="C6" s="287"/>
      <c r="D6" s="286" t="s">
        <v>16</v>
      </c>
      <c r="E6" s="288"/>
      <c r="F6" s="286" t="s">
        <v>18</v>
      </c>
      <c r="G6" s="289"/>
      <c r="H6" s="286" t="s">
        <v>64</v>
      </c>
      <c r="I6" s="289"/>
      <c r="J6" s="286"/>
      <c r="K6" s="289"/>
      <c r="L6" s="286" t="s">
        <v>22</v>
      </c>
      <c r="M6" s="285"/>
      <c r="N6" s="286"/>
    </row>
    <row r="7" spans="1:14" s="283" customFormat="1" ht="12" customHeight="1">
      <c r="A7" s="282"/>
      <c r="B7" s="286" t="s">
        <v>15</v>
      </c>
      <c r="C7" s="287"/>
      <c r="D7" s="286" t="s">
        <v>13</v>
      </c>
      <c r="E7" s="288"/>
      <c r="F7" s="286" t="s">
        <v>19</v>
      </c>
      <c r="G7" s="289"/>
      <c r="H7" s="286" t="s">
        <v>13</v>
      </c>
      <c r="I7" s="289"/>
      <c r="J7" s="286" t="s">
        <v>20</v>
      </c>
      <c r="K7" s="289"/>
      <c r="L7" s="286" t="s">
        <v>23</v>
      </c>
      <c r="M7" s="285"/>
      <c r="N7" s="286" t="s">
        <v>24</v>
      </c>
    </row>
    <row r="8" spans="1:14" s="283" customFormat="1" ht="12" customHeight="1">
      <c r="A8" s="282"/>
      <c r="B8" s="286" t="s">
        <v>1</v>
      </c>
      <c r="C8" s="290"/>
      <c r="D8" s="286" t="s">
        <v>1</v>
      </c>
      <c r="E8" s="286"/>
      <c r="F8" s="286" t="s">
        <v>1</v>
      </c>
      <c r="G8" s="291"/>
      <c r="H8" s="286" t="s">
        <v>1</v>
      </c>
      <c r="I8" s="291"/>
      <c r="J8" s="286" t="s">
        <v>1</v>
      </c>
      <c r="K8" s="291"/>
      <c r="L8" s="286" t="s">
        <v>1</v>
      </c>
      <c r="M8" s="285"/>
      <c r="N8" s="286" t="s">
        <v>1</v>
      </c>
    </row>
    <row r="9" spans="1:14" s="283" customFormat="1" ht="6.95" customHeight="1">
      <c r="A9" s="282"/>
      <c r="B9" s="292"/>
      <c r="C9" s="293"/>
      <c r="D9" s="292"/>
      <c r="E9" s="292"/>
      <c r="F9" s="292"/>
      <c r="G9" s="294"/>
      <c r="H9" s="292"/>
      <c r="I9" s="294"/>
      <c r="J9" s="292"/>
      <c r="K9" s="294"/>
      <c r="L9" s="292"/>
      <c r="M9" s="294"/>
      <c r="N9" s="292"/>
    </row>
    <row r="10" spans="1:14" s="283" customFormat="1" ht="12" customHeight="1">
      <c r="A10" s="282" t="s">
        <v>87</v>
      </c>
      <c r="B10" s="62">
        <v>1261</v>
      </c>
      <c r="C10" s="295"/>
      <c r="D10" s="62">
        <v>931</v>
      </c>
      <c r="E10" s="62"/>
      <c r="F10" s="62">
        <v>435</v>
      </c>
      <c r="G10" s="62"/>
      <c r="H10" s="62">
        <v>135</v>
      </c>
      <c r="I10" s="62"/>
      <c r="J10" s="62">
        <v>-158</v>
      </c>
      <c r="K10" s="62"/>
      <c r="L10" s="62">
        <v>81</v>
      </c>
      <c r="M10" s="62"/>
      <c r="N10" s="62">
        <v>2685</v>
      </c>
    </row>
    <row r="11" spans="1:14" s="283" customFormat="1" ht="12" customHeight="1">
      <c r="A11" s="282" t="s">
        <v>88</v>
      </c>
      <c r="B11" s="62">
        <v>627</v>
      </c>
      <c r="C11" s="295"/>
      <c r="D11" s="62">
        <v>479</v>
      </c>
      <c r="E11" s="62"/>
      <c r="F11" s="62">
        <v>291</v>
      </c>
      <c r="G11" s="62"/>
      <c r="H11" s="62">
        <v>156</v>
      </c>
      <c r="I11" s="62"/>
      <c r="J11" s="62">
        <v>-32</v>
      </c>
      <c r="K11" s="62"/>
      <c r="L11" s="62">
        <v>0</v>
      </c>
      <c r="M11" s="62"/>
      <c r="N11" s="62">
        <v>1521</v>
      </c>
    </row>
    <row r="12" spans="1:14" s="283" customFormat="1" ht="12" customHeight="1">
      <c r="A12" s="282" t="s">
        <v>89</v>
      </c>
      <c r="B12" s="62">
        <v>-33</v>
      </c>
      <c r="C12" s="295"/>
      <c r="D12" s="62">
        <v>10</v>
      </c>
      <c r="E12" s="62"/>
      <c r="F12" s="62">
        <v>1262</v>
      </c>
      <c r="G12" s="62"/>
      <c r="H12" s="62">
        <v>34</v>
      </c>
      <c r="I12" s="62"/>
      <c r="J12" s="62">
        <v>44</v>
      </c>
      <c r="K12" s="62"/>
      <c r="L12" s="62">
        <v>-81</v>
      </c>
      <c r="M12" s="62"/>
      <c r="N12" s="62">
        <v>1236</v>
      </c>
    </row>
    <row r="13" spans="1:14" s="283" customFormat="1" ht="12" customHeight="1">
      <c r="A13" s="282" t="s">
        <v>90</v>
      </c>
      <c r="B13" s="296">
        <v>15</v>
      </c>
      <c r="C13" s="295"/>
      <c r="D13" s="296">
        <v>30</v>
      </c>
      <c r="E13" s="295"/>
      <c r="F13" s="296">
        <v>-93</v>
      </c>
      <c r="G13" s="295"/>
      <c r="H13" s="296">
        <v>2</v>
      </c>
      <c r="I13" s="295"/>
      <c r="J13" s="296">
        <v>565</v>
      </c>
      <c r="K13" s="295"/>
      <c r="L13" s="296">
        <v>-60</v>
      </c>
      <c r="M13" s="295"/>
      <c r="N13" s="296">
        <v>459</v>
      </c>
    </row>
    <row r="14" spans="1:14" s="283" customFormat="1" ht="6.95" customHeight="1">
      <c r="A14" s="297"/>
      <c r="B14" s="62"/>
      <c r="C14" s="295"/>
      <c r="D14" s="62"/>
      <c r="E14" s="295"/>
      <c r="F14" s="62"/>
      <c r="G14" s="295"/>
      <c r="H14" s="62"/>
      <c r="I14" s="295"/>
      <c r="J14" s="62"/>
      <c r="K14" s="295"/>
      <c r="L14" s="62"/>
      <c r="M14" s="295"/>
      <c r="N14" s="62"/>
    </row>
    <row r="15" spans="1:14" s="283" customFormat="1" ht="24" customHeight="1">
      <c r="A15" s="298" t="s">
        <v>91</v>
      </c>
      <c r="B15" s="62">
        <v>1870</v>
      </c>
      <c r="C15" s="295"/>
      <c r="D15" s="62">
        <v>1450</v>
      </c>
      <c r="E15" s="295"/>
      <c r="F15" s="62">
        <v>1895</v>
      </c>
      <c r="G15" s="295"/>
      <c r="H15" s="62">
        <v>327</v>
      </c>
      <c r="I15" s="295"/>
      <c r="J15" s="62">
        <v>419</v>
      </c>
      <c r="K15" s="295"/>
      <c r="L15" s="62">
        <v>-60</v>
      </c>
      <c r="M15" s="295"/>
      <c r="N15" s="62">
        <v>5901</v>
      </c>
    </row>
    <row r="16" spans="1:14" s="283" customFormat="1" ht="6.95" customHeight="1">
      <c r="A16" s="299"/>
      <c r="B16" s="62"/>
      <c r="C16" s="295"/>
      <c r="D16" s="62"/>
      <c r="E16" s="295"/>
      <c r="F16" s="62"/>
      <c r="G16" s="295"/>
      <c r="H16" s="62"/>
      <c r="I16" s="295"/>
      <c r="J16" s="62"/>
      <c r="K16" s="295"/>
      <c r="L16" s="62"/>
      <c r="M16" s="295"/>
      <c r="N16" s="62"/>
    </row>
    <row r="17" spans="1:14" s="283" customFormat="1" ht="12" customHeight="1">
      <c r="A17" s="282" t="s">
        <v>92</v>
      </c>
      <c r="B17" s="300">
        <v>-66</v>
      </c>
      <c r="C17" s="301"/>
      <c r="D17" s="300">
        <v>-153</v>
      </c>
      <c r="E17" s="301"/>
      <c r="F17" s="300">
        <v>54</v>
      </c>
      <c r="G17" s="301"/>
      <c r="H17" s="300">
        <v>27</v>
      </c>
      <c r="I17" s="301"/>
      <c r="J17" s="300">
        <v>0</v>
      </c>
      <c r="K17" s="301"/>
      <c r="L17" s="300">
        <v>0</v>
      </c>
      <c r="M17" s="301"/>
      <c r="N17" s="300">
        <v>-138</v>
      </c>
    </row>
    <row r="18" spans="1:14" s="283" customFormat="1" ht="6.95" customHeight="1">
      <c r="A18" s="298"/>
      <c r="B18" s="62"/>
      <c r="C18" s="295"/>
      <c r="D18" s="62"/>
      <c r="E18" s="295"/>
      <c r="F18" s="62"/>
      <c r="G18" s="295"/>
      <c r="H18" s="62"/>
      <c r="I18" s="295"/>
      <c r="J18" s="62"/>
      <c r="K18" s="295"/>
      <c r="L18" s="62"/>
      <c r="M18" s="295"/>
      <c r="N18" s="62"/>
    </row>
    <row r="19" spans="1:14" s="283" customFormat="1" ht="12" customHeight="1">
      <c r="A19" s="298" t="s">
        <v>96</v>
      </c>
      <c r="B19" s="62">
        <v>1804</v>
      </c>
      <c r="C19" s="295"/>
      <c r="D19" s="62">
        <v>1297</v>
      </c>
      <c r="E19" s="295"/>
      <c r="F19" s="62">
        <v>1949</v>
      </c>
      <c r="G19" s="295"/>
      <c r="H19" s="62">
        <v>354</v>
      </c>
      <c r="I19" s="295"/>
      <c r="J19" s="62">
        <v>419</v>
      </c>
      <c r="K19" s="295"/>
      <c r="L19" s="62">
        <v>-60</v>
      </c>
      <c r="M19" s="295"/>
      <c r="N19" s="62">
        <v>5763</v>
      </c>
    </row>
    <row r="20" spans="1:14" s="283" customFormat="1" ht="6.95" customHeight="1">
      <c r="A20" s="282"/>
      <c r="B20" s="62"/>
      <c r="C20" s="295"/>
      <c r="D20" s="62"/>
      <c r="E20" s="295"/>
      <c r="F20" s="62"/>
      <c r="G20" s="295"/>
      <c r="H20" s="62"/>
      <c r="I20" s="295"/>
      <c r="J20" s="62"/>
      <c r="K20" s="295"/>
      <c r="L20" s="62"/>
      <c r="M20" s="295"/>
      <c r="N20" s="62"/>
    </row>
    <row r="21" spans="1:14" s="283" customFormat="1" ht="12" customHeight="1">
      <c r="A21" s="282" t="s">
        <v>3</v>
      </c>
      <c r="B21" s="295">
        <v>-2048</v>
      </c>
      <c r="C21" s="295"/>
      <c r="D21" s="295">
        <v>-703</v>
      </c>
      <c r="E21" s="295"/>
      <c r="F21" s="295">
        <v>-1841</v>
      </c>
      <c r="G21" s="295"/>
      <c r="H21" s="295">
        <v>-268</v>
      </c>
      <c r="I21" s="295"/>
      <c r="J21" s="295">
        <v>-472</v>
      </c>
      <c r="K21" s="295"/>
      <c r="L21" s="295">
        <v>60</v>
      </c>
      <c r="M21" s="295"/>
      <c r="N21" s="295">
        <v>-5272</v>
      </c>
    </row>
    <row r="22" spans="1:14" s="283" customFormat="1" ht="6.95" customHeight="1">
      <c r="A22" s="298"/>
      <c r="B22" s="302"/>
      <c r="C22" s="295"/>
      <c r="D22" s="302"/>
      <c r="E22" s="295"/>
      <c r="F22" s="302"/>
      <c r="G22" s="295"/>
      <c r="H22" s="302"/>
      <c r="I22" s="295"/>
      <c r="J22" s="302"/>
      <c r="K22" s="295"/>
      <c r="L22" s="302"/>
      <c r="M22" s="295"/>
      <c r="N22" s="302"/>
    </row>
    <row r="23" spans="1:14" s="283" customFormat="1" ht="12" customHeight="1">
      <c r="A23" s="298" t="s">
        <v>38</v>
      </c>
      <c r="B23" s="62">
        <v>-244</v>
      </c>
      <c r="C23" s="295"/>
      <c r="D23" s="62">
        <v>594</v>
      </c>
      <c r="E23" s="295"/>
      <c r="F23" s="62">
        <v>108</v>
      </c>
      <c r="G23" s="295"/>
      <c r="H23" s="62">
        <v>86</v>
      </c>
      <c r="I23" s="295"/>
      <c r="J23" s="62">
        <v>-53</v>
      </c>
      <c r="K23" s="295"/>
      <c r="L23" s="62">
        <v>0</v>
      </c>
      <c r="M23" s="295"/>
      <c r="N23" s="62">
        <v>491</v>
      </c>
    </row>
    <row r="24" spans="1:14" s="283" customFormat="1" ht="6.95" customHeight="1">
      <c r="A24" s="299"/>
      <c r="B24" s="62"/>
      <c r="C24" s="295"/>
      <c r="D24" s="62"/>
      <c r="E24" s="295"/>
      <c r="F24" s="62"/>
      <c r="G24" s="295"/>
      <c r="H24" s="62"/>
      <c r="I24" s="295"/>
      <c r="J24" s="62"/>
      <c r="K24" s="295"/>
      <c r="L24" s="62"/>
      <c r="M24" s="295"/>
      <c r="N24" s="62"/>
    </row>
    <row r="25" spans="1:14" s="283" customFormat="1" ht="12" customHeight="1">
      <c r="A25" s="282" t="s">
        <v>94</v>
      </c>
      <c r="B25" s="295">
        <v>-1</v>
      </c>
      <c r="C25" s="295"/>
      <c r="D25" s="295">
        <v>0</v>
      </c>
      <c r="E25" s="295"/>
      <c r="F25" s="295">
        <v>1</v>
      </c>
      <c r="G25" s="295"/>
      <c r="H25" s="295">
        <v>1</v>
      </c>
      <c r="I25" s="295"/>
      <c r="J25" s="295">
        <v>1</v>
      </c>
      <c r="K25" s="295"/>
      <c r="L25" s="295">
        <v>0</v>
      </c>
      <c r="M25" s="295"/>
      <c r="N25" s="295">
        <v>2</v>
      </c>
    </row>
    <row r="26" spans="1:14" s="283" customFormat="1" ht="6.95" customHeight="1">
      <c r="A26" s="298"/>
      <c r="B26" s="302"/>
      <c r="C26" s="295"/>
      <c r="D26" s="302"/>
      <c r="E26" s="295"/>
      <c r="F26" s="302"/>
      <c r="G26" s="295"/>
      <c r="H26" s="302"/>
      <c r="I26" s="295"/>
      <c r="J26" s="302"/>
      <c r="K26" s="295"/>
      <c r="L26" s="302"/>
      <c r="M26" s="295"/>
      <c r="N26" s="302"/>
    </row>
    <row r="27" spans="1:14" s="283" customFormat="1" ht="12" customHeight="1" thickBot="1">
      <c r="A27" s="298" t="s">
        <v>95</v>
      </c>
      <c r="B27" s="75">
        <v>-245</v>
      </c>
      <c r="C27" s="295"/>
      <c r="D27" s="75">
        <v>594</v>
      </c>
      <c r="E27" s="295"/>
      <c r="F27" s="75">
        <v>109</v>
      </c>
      <c r="G27" s="295"/>
      <c r="H27" s="75">
        <v>87</v>
      </c>
      <c r="I27" s="295"/>
      <c r="J27" s="75">
        <v>-52</v>
      </c>
      <c r="K27" s="295"/>
      <c r="L27" s="75">
        <v>0</v>
      </c>
      <c r="M27" s="295"/>
      <c r="N27" s="75">
        <v>493</v>
      </c>
    </row>
    <row r="28" spans="1:14" s="283" customFormat="1" ht="12" customHeight="1">
      <c r="A28" s="282"/>
      <c r="B28" s="303"/>
      <c r="C28" s="62"/>
      <c r="D28" s="303"/>
      <c r="E28" s="62"/>
      <c r="F28" s="303"/>
      <c r="G28" s="62"/>
      <c r="H28" s="303"/>
      <c r="I28" s="62"/>
      <c r="J28" s="303"/>
      <c r="K28" s="62"/>
      <c r="L28" s="303"/>
      <c r="M28" s="62"/>
      <c r="N28" s="303"/>
    </row>
    <row r="29" spans="1:14" s="283" customFormat="1" ht="27" customHeight="1">
      <c r="A29" s="313" t="s">
        <v>202</v>
      </c>
      <c r="B29" s="303"/>
      <c r="C29" s="62"/>
      <c r="D29" s="303"/>
      <c r="E29" s="62"/>
      <c r="F29" s="303"/>
      <c r="G29" s="62"/>
      <c r="H29" s="303"/>
      <c r="I29" s="62"/>
      <c r="J29" s="303"/>
      <c r="K29" s="62"/>
      <c r="L29" s="303"/>
      <c r="M29" s="62"/>
      <c r="N29" s="303"/>
    </row>
    <row r="30" spans="1:14" s="283" customFormat="1" ht="6.95" customHeight="1">
      <c r="A30" s="298"/>
      <c r="B30" s="303"/>
      <c r="C30" s="62"/>
      <c r="D30" s="303"/>
      <c r="E30" s="62"/>
      <c r="F30" s="303"/>
      <c r="G30" s="62"/>
      <c r="H30" s="303"/>
      <c r="I30" s="62"/>
      <c r="J30" s="303"/>
      <c r="K30" s="62"/>
      <c r="L30" s="303"/>
      <c r="M30" s="62"/>
      <c r="N30" s="303"/>
    </row>
    <row r="31" spans="1:14" s="283" customFormat="1" ht="12" customHeight="1">
      <c r="A31" s="282" t="s">
        <v>65</v>
      </c>
      <c r="B31" s="303">
        <v>0</v>
      </c>
      <c r="C31" s="303"/>
      <c r="D31" s="303">
        <v>0</v>
      </c>
      <c r="E31" s="303"/>
      <c r="F31" s="303">
        <v>0</v>
      </c>
      <c r="G31" s="303"/>
      <c r="H31" s="303">
        <v>0</v>
      </c>
      <c r="I31" s="303"/>
      <c r="J31" s="303">
        <v>-171</v>
      </c>
      <c r="K31" s="303"/>
      <c r="L31" s="303">
        <v>0</v>
      </c>
      <c r="M31" s="303"/>
      <c r="N31" s="303">
        <v>-171</v>
      </c>
    </row>
    <row r="32" spans="1:14" s="283" customFormat="1" ht="12" customHeight="1">
      <c r="A32" s="282" t="s">
        <v>84</v>
      </c>
      <c r="B32" s="303">
        <v>0</v>
      </c>
      <c r="C32" s="303"/>
      <c r="D32" s="303">
        <v>0</v>
      </c>
      <c r="E32" s="303"/>
      <c r="F32" s="303">
        <v>0</v>
      </c>
      <c r="G32" s="303"/>
      <c r="H32" s="303">
        <v>0</v>
      </c>
      <c r="I32" s="303"/>
      <c r="J32" s="303">
        <v>0</v>
      </c>
      <c r="K32" s="303"/>
      <c r="L32" s="303">
        <v>0</v>
      </c>
      <c r="M32" s="303"/>
      <c r="N32" s="303">
        <v>0</v>
      </c>
    </row>
    <row r="33" spans="1:14" s="307" customFormat="1" ht="12" customHeight="1">
      <c r="A33" s="329" t="s">
        <v>66</v>
      </c>
      <c r="B33" s="295">
        <v>0</v>
      </c>
      <c r="C33" s="295"/>
      <c r="D33" s="295">
        <v>0</v>
      </c>
      <c r="E33" s="295"/>
      <c r="F33" s="295">
        <v>0</v>
      </c>
      <c r="G33" s="295"/>
      <c r="H33" s="295">
        <v>0</v>
      </c>
      <c r="I33" s="295"/>
      <c r="J33" s="295">
        <v>0</v>
      </c>
      <c r="K33" s="295"/>
      <c r="L33" s="295">
        <v>0</v>
      </c>
      <c r="M33" s="295"/>
      <c r="N33" s="295">
        <v>0</v>
      </c>
    </row>
    <row r="34" spans="1:14" s="283" customFormat="1" ht="6.95" customHeight="1">
      <c r="B34" s="301"/>
      <c r="C34" s="303"/>
      <c r="D34" s="301"/>
      <c r="E34" s="303"/>
      <c r="F34" s="301"/>
      <c r="G34" s="303"/>
      <c r="H34" s="301"/>
      <c r="I34" s="303"/>
      <c r="J34" s="301"/>
      <c r="K34" s="303"/>
      <c r="L34" s="301"/>
      <c r="M34" s="62"/>
      <c r="N34" s="301"/>
    </row>
    <row r="35" spans="1:14" s="283" customFormat="1" ht="12" customHeight="1">
      <c r="B35" s="303"/>
      <c r="C35" s="62"/>
      <c r="D35" s="303"/>
      <c r="E35" s="62"/>
      <c r="F35" s="303"/>
      <c r="G35" s="62"/>
      <c r="H35" s="303"/>
      <c r="I35" s="62"/>
      <c r="J35" s="303"/>
      <c r="K35" s="62"/>
      <c r="L35" s="303"/>
      <c r="M35" s="62"/>
      <c r="N35" s="303"/>
    </row>
    <row r="36" spans="1:14" s="283" customFormat="1" ht="12" customHeight="1">
      <c r="A36" s="313" t="s">
        <v>69</v>
      </c>
      <c r="B36" s="303"/>
      <c r="C36" s="62"/>
      <c r="D36" s="303"/>
      <c r="E36" s="62"/>
      <c r="F36" s="303"/>
      <c r="G36" s="62"/>
      <c r="H36" s="303"/>
      <c r="I36" s="62"/>
      <c r="J36" s="303"/>
      <c r="K36" s="62"/>
      <c r="L36" s="303"/>
      <c r="M36" s="62"/>
      <c r="N36" s="303"/>
    </row>
    <row r="37" spans="1:14" s="283" customFormat="1" ht="6.95" customHeight="1">
      <c r="A37" s="298"/>
      <c r="B37" s="303"/>
      <c r="C37" s="62"/>
      <c r="D37" s="303"/>
      <c r="E37" s="62"/>
      <c r="F37" s="303"/>
      <c r="G37" s="62"/>
      <c r="H37" s="303"/>
      <c r="I37" s="62"/>
      <c r="J37" s="303"/>
      <c r="K37" s="62"/>
      <c r="L37" s="303"/>
      <c r="M37" s="62"/>
      <c r="N37" s="303"/>
    </row>
    <row r="38" spans="1:14" s="283" customFormat="1" ht="12" customHeight="1">
      <c r="A38" s="298" t="s">
        <v>10</v>
      </c>
      <c r="B38" s="303"/>
      <c r="C38" s="62"/>
      <c r="D38" s="303"/>
      <c r="E38" s="62"/>
      <c r="F38" s="303"/>
      <c r="G38" s="62"/>
      <c r="H38" s="303"/>
      <c r="I38" s="62"/>
      <c r="J38" s="303"/>
      <c r="K38" s="62"/>
      <c r="L38" s="303"/>
      <c r="M38" s="62"/>
      <c r="N38" s="303"/>
    </row>
    <row r="39" spans="1:14" s="283" customFormat="1" ht="12" customHeight="1">
      <c r="A39" s="282" t="s">
        <v>122</v>
      </c>
      <c r="B39" s="303">
        <v>0</v>
      </c>
      <c r="C39" s="303"/>
      <c r="D39" s="303">
        <v>0</v>
      </c>
      <c r="E39" s="303"/>
      <c r="F39" s="303">
        <v>-115</v>
      </c>
      <c r="G39" s="303"/>
      <c r="H39" s="303">
        <v>0</v>
      </c>
      <c r="I39" s="303"/>
      <c r="J39" s="303">
        <v>0</v>
      </c>
      <c r="K39" s="303"/>
      <c r="L39" s="303">
        <v>0</v>
      </c>
      <c r="M39" s="303"/>
      <c r="N39" s="303">
        <v>-115</v>
      </c>
    </row>
    <row r="40" spans="1:14" s="283" customFormat="1" ht="12" customHeight="1">
      <c r="A40" s="282" t="s">
        <v>123</v>
      </c>
      <c r="B40" s="303">
        <v>-55</v>
      </c>
      <c r="C40" s="303"/>
      <c r="D40" s="303">
        <v>1</v>
      </c>
      <c r="E40" s="303"/>
      <c r="F40" s="303">
        <v>-61</v>
      </c>
      <c r="G40" s="303"/>
      <c r="H40" s="303">
        <v>0</v>
      </c>
      <c r="I40" s="303"/>
      <c r="J40" s="303">
        <v>107</v>
      </c>
      <c r="K40" s="303"/>
      <c r="L40" s="303">
        <v>0</v>
      </c>
      <c r="M40" s="303"/>
      <c r="N40" s="303">
        <v>-8</v>
      </c>
    </row>
    <row r="41" spans="1:14" s="283" customFormat="1" ht="24.75" customHeight="1">
      <c r="A41" s="96" t="s">
        <v>206</v>
      </c>
      <c r="B41" s="303">
        <v>-191</v>
      </c>
      <c r="C41" s="303"/>
      <c r="D41" s="303">
        <v>-2</v>
      </c>
      <c r="E41" s="303"/>
      <c r="F41" s="303">
        <v>0</v>
      </c>
      <c r="G41" s="303"/>
      <c r="H41" s="303">
        <v>-20</v>
      </c>
      <c r="I41" s="303"/>
      <c r="J41" s="303">
        <v>0</v>
      </c>
      <c r="K41" s="303"/>
      <c r="L41" s="303">
        <v>0</v>
      </c>
      <c r="M41" s="303"/>
      <c r="N41" s="303">
        <v>-213</v>
      </c>
    </row>
    <row r="42" spans="1:14" s="283" customFormat="1" ht="6.95" customHeight="1">
      <c r="B42" s="305"/>
      <c r="C42" s="303"/>
      <c r="D42" s="305"/>
      <c r="E42" s="303"/>
      <c r="F42" s="305"/>
      <c r="G42" s="303"/>
      <c r="H42" s="305"/>
      <c r="I42" s="303"/>
      <c r="J42" s="305"/>
      <c r="K42" s="303"/>
      <c r="L42" s="305"/>
      <c r="M42" s="62"/>
      <c r="N42" s="305"/>
    </row>
    <row r="43" spans="1:14" s="283" customFormat="1" ht="12" customHeight="1" thickBot="1">
      <c r="B43" s="306">
        <v>-246</v>
      </c>
      <c r="C43" s="62"/>
      <c r="D43" s="306">
        <v>-1</v>
      </c>
      <c r="E43" s="62"/>
      <c r="F43" s="306">
        <v>-176</v>
      </c>
      <c r="G43" s="62"/>
      <c r="H43" s="306">
        <v>-20</v>
      </c>
      <c r="I43" s="62"/>
      <c r="J43" s="306">
        <v>107</v>
      </c>
      <c r="K43" s="62"/>
      <c r="L43" s="306">
        <v>0</v>
      </c>
      <c r="M43" s="62"/>
      <c r="N43" s="306">
        <v>-336</v>
      </c>
    </row>
    <row r="44" spans="1:14" s="283" customFormat="1" ht="6.95" customHeight="1">
      <c r="B44" s="303"/>
      <c r="C44" s="62"/>
      <c r="D44" s="303"/>
      <c r="E44" s="62"/>
      <c r="F44" s="303"/>
      <c r="G44" s="62"/>
      <c r="H44" s="303"/>
      <c r="I44" s="62"/>
      <c r="J44" s="303"/>
      <c r="K44" s="62"/>
      <c r="L44" s="303"/>
      <c r="M44" s="62"/>
      <c r="N44" s="303"/>
    </row>
    <row r="45" spans="1:14" s="283" customFormat="1" ht="12">
      <c r="A45" s="298" t="s">
        <v>11</v>
      </c>
      <c r="B45" s="303"/>
      <c r="C45" s="62"/>
      <c r="D45" s="303"/>
      <c r="E45" s="62"/>
      <c r="F45" s="303"/>
      <c r="G45" s="62"/>
      <c r="H45" s="303"/>
      <c r="I45" s="62"/>
      <c r="J45" s="303"/>
      <c r="K45" s="62"/>
      <c r="L45" s="303"/>
      <c r="M45" s="62"/>
      <c r="N45" s="303"/>
    </row>
    <row r="46" spans="1:14" s="283" customFormat="1" ht="12">
      <c r="A46" s="94" t="s">
        <v>204</v>
      </c>
      <c r="B46" s="303">
        <v>0</v>
      </c>
      <c r="C46" s="303"/>
      <c r="D46" s="303">
        <v>0</v>
      </c>
      <c r="E46" s="303"/>
      <c r="F46" s="303">
        <v>-378</v>
      </c>
      <c r="G46" s="303"/>
      <c r="H46" s="303">
        <v>0</v>
      </c>
      <c r="I46" s="303"/>
      <c r="J46" s="303">
        <v>0</v>
      </c>
      <c r="K46" s="303"/>
      <c r="L46" s="303">
        <v>0</v>
      </c>
      <c r="M46" s="303"/>
      <c r="N46" s="303">
        <v>-378</v>
      </c>
    </row>
    <row r="47" spans="1:14" s="283" customFormat="1" ht="12">
      <c r="A47" s="282" t="s">
        <v>131</v>
      </c>
      <c r="B47" s="303">
        <v>-3</v>
      </c>
      <c r="C47" s="303"/>
      <c r="D47" s="303">
        <v>-2</v>
      </c>
      <c r="E47" s="303"/>
      <c r="F47" s="303">
        <v>-11</v>
      </c>
      <c r="G47" s="303"/>
      <c r="H47" s="303">
        <v>-6</v>
      </c>
      <c r="I47" s="303"/>
      <c r="J47" s="303">
        <v>-14</v>
      </c>
      <c r="K47" s="303"/>
      <c r="L47" s="303">
        <v>0</v>
      </c>
      <c r="M47" s="303"/>
      <c r="N47" s="303">
        <v>-36</v>
      </c>
    </row>
    <row r="48" spans="1:14" s="307" customFormat="1" ht="12">
      <c r="A48" s="452" t="s">
        <v>130</v>
      </c>
      <c r="B48" s="303">
        <v>-616</v>
      </c>
      <c r="C48" s="303"/>
      <c r="D48" s="303">
        <v>-39</v>
      </c>
      <c r="E48" s="303"/>
      <c r="F48" s="303">
        <v>-46</v>
      </c>
      <c r="G48" s="303"/>
      <c r="H48" s="303">
        <v>0</v>
      </c>
      <c r="I48" s="303"/>
      <c r="J48" s="303">
        <v>0</v>
      </c>
      <c r="K48" s="303"/>
      <c r="L48" s="303">
        <v>0</v>
      </c>
      <c r="M48" s="303"/>
      <c r="N48" s="303">
        <v>-701</v>
      </c>
    </row>
    <row r="49" spans="1:14" s="283" customFormat="1" ht="6.95" customHeight="1">
      <c r="B49" s="305"/>
      <c r="C49" s="303"/>
      <c r="D49" s="305"/>
      <c r="E49" s="303"/>
      <c r="F49" s="305"/>
      <c r="G49" s="303"/>
      <c r="H49" s="305"/>
      <c r="I49" s="303"/>
      <c r="J49" s="305"/>
      <c r="K49" s="303"/>
      <c r="L49" s="305"/>
      <c r="M49" s="62"/>
      <c r="N49" s="305"/>
    </row>
    <row r="50" spans="1:14" s="307" customFormat="1" thickBot="1">
      <c r="B50" s="306">
        <v>-619</v>
      </c>
      <c r="C50" s="62"/>
      <c r="D50" s="306">
        <v>-41</v>
      </c>
      <c r="E50" s="62"/>
      <c r="F50" s="306">
        <v>-435</v>
      </c>
      <c r="G50" s="62"/>
      <c r="H50" s="306">
        <v>-6</v>
      </c>
      <c r="I50" s="62"/>
      <c r="J50" s="306">
        <v>-14</v>
      </c>
      <c r="K50" s="62"/>
      <c r="L50" s="306">
        <v>0</v>
      </c>
      <c r="M50" s="62"/>
      <c r="N50" s="306">
        <v>-1115</v>
      </c>
    </row>
    <row r="51" spans="1:14" s="309" customFormat="1" ht="12">
      <c r="A51" s="308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</row>
    <row r="52" spans="1:14" s="283" customFormat="1" ht="12">
      <c r="A52" s="314"/>
      <c r="B52" s="310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</row>
    <row r="53" spans="1:14" s="283" customFormat="1" ht="12">
      <c r="A53" s="313" t="s">
        <v>61</v>
      </c>
      <c r="B53" s="310"/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</row>
    <row r="54" spans="1:14" s="283" customFormat="1" ht="12" customHeight="1">
      <c r="A54" s="282"/>
      <c r="B54" s="491" t="s">
        <v>150</v>
      </c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</row>
    <row r="55" spans="1:14" s="283" customFormat="1" ht="12" customHeight="1">
      <c r="A55" s="486"/>
      <c r="B55" s="284" t="s">
        <v>12</v>
      </c>
      <c r="C55" s="488"/>
      <c r="D55" s="284"/>
      <c r="E55" s="488"/>
      <c r="F55" s="284" t="s">
        <v>17</v>
      </c>
      <c r="G55" s="490"/>
      <c r="H55" s="284"/>
      <c r="I55" s="490"/>
      <c r="J55" s="284"/>
      <c r="K55" s="490"/>
      <c r="L55" s="284"/>
      <c r="M55" s="285"/>
      <c r="N55" s="284"/>
    </row>
    <row r="56" spans="1:14" s="283" customFormat="1" ht="12" customHeight="1">
      <c r="A56" s="486"/>
      <c r="B56" s="286" t="s">
        <v>13</v>
      </c>
      <c r="C56" s="488"/>
      <c r="D56" s="286"/>
      <c r="E56" s="489"/>
      <c r="F56" s="286" t="s">
        <v>13</v>
      </c>
      <c r="G56" s="490"/>
      <c r="H56" s="286" t="s">
        <v>17</v>
      </c>
      <c r="I56" s="490"/>
      <c r="J56" s="286"/>
      <c r="K56" s="490"/>
      <c r="L56" s="286" t="s">
        <v>21</v>
      </c>
      <c r="M56" s="285"/>
      <c r="N56" s="286"/>
    </row>
    <row r="57" spans="1:14" s="283" customFormat="1" ht="12" customHeight="1">
      <c r="A57" s="282"/>
      <c r="B57" s="286" t="s">
        <v>14</v>
      </c>
      <c r="C57" s="287"/>
      <c r="D57" s="286" t="s">
        <v>16</v>
      </c>
      <c r="E57" s="288"/>
      <c r="F57" s="286" t="s">
        <v>18</v>
      </c>
      <c r="G57" s="289"/>
      <c r="H57" s="286" t="s">
        <v>64</v>
      </c>
      <c r="I57" s="289"/>
      <c r="J57" s="286"/>
      <c r="K57" s="289"/>
      <c r="L57" s="286" t="s">
        <v>22</v>
      </c>
      <c r="M57" s="285"/>
      <c r="N57" s="286"/>
    </row>
    <row r="58" spans="1:14" s="283" customFormat="1" ht="12" customHeight="1">
      <c r="A58" s="282"/>
      <c r="B58" s="286" t="s">
        <v>15</v>
      </c>
      <c r="C58" s="287"/>
      <c r="D58" s="286" t="s">
        <v>13</v>
      </c>
      <c r="E58" s="288"/>
      <c r="F58" s="286" t="s">
        <v>19</v>
      </c>
      <c r="G58" s="289"/>
      <c r="H58" s="286" t="s">
        <v>13</v>
      </c>
      <c r="I58" s="289"/>
      <c r="J58" s="286" t="s">
        <v>20</v>
      </c>
      <c r="K58" s="289"/>
      <c r="L58" s="286" t="s">
        <v>23</v>
      </c>
      <c r="M58" s="285"/>
      <c r="N58" s="286" t="s">
        <v>24</v>
      </c>
    </row>
    <row r="59" spans="1:14" s="283" customFormat="1" ht="12" customHeight="1">
      <c r="A59" s="282"/>
      <c r="B59" s="286" t="s">
        <v>1</v>
      </c>
      <c r="C59" s="291"/>
      <c r="D59" s="286" t="s">
        <v>1</v>
      </c>
      <c r="E59" s="286"/>
      <c r="F59" s="286" t="s">
        <v>1</v>
      </c>
      <c r="G59" s="291"/>
      <c r="H59" s="286" t="s">
        <v>1</v>
      </c>
      <c r="I59" s="291"/>
      <c r="J59" s="286" t="s">
        <v>1</v>
      </c>
      <c r="K59" s="291"/>
      <c r="L59" s="286" t="s">
        <v>1</v>
      </c>
      <c r="M59" s="285"/>
      <c r="N59" s="286" t="s">
        <v>1</v>
      </c>
    </row>
    <row r="60" spans="1:14" s="283" customFormat="1" ht="6.95" customHeight="1">
      <c r="A60" s="282"/>
      <c r="B60" s="133"/>
      <c r="C60" s="311"/>
      <c r="D60" s="133"/>
      <c r="E60" s="133"/>
      <c r="F60" s="133"/>
      <c r="G60" s="311"/>
      <c r="H60" s="133"/>
      <c r="I60" s="311"/>
      <c r="J60" s="133"/>
      <c r="K60" s="311"/>
      <c r="L60" s="133"/>
      <c r="M60" s="312"/>
      <c r="N60" s="133"/>
    </row>
    <row r="61" spans="1:14" s="283" customFormat="1" ht="12">
      <c r="A61" s="283" t="s">
        <v>62</v>
      </c>
      <c r="B61" s="62">
        <v>171500</v>
      </c>
      <c r="C61" s="62"/>
      <c r="D61" s="62">
        <v>106863</v>
      </c>
      <c r="E61" s="62"/>
      <c r="F61" s="62">
        <v>160285</v>
      </c>
      <c r="G61" s="62"/>
      <c r="H61" s="62">
        <v>25602</v>
      </c>
      <c r="I61" s="62"/>
      <c r="J61" s="62">
        <v>783</v>
      </c>
      <c r="K61" s="62"/>
      <c r="L61" s="423">
        <v>0</v>
      </c>
      <c r="M61" s="62"/>
      <c r="N61" s="62">
        <v>465033</v>
      </c>
    </row>
    <row r="62" spans="1:14" s="283" customFormat="1" ht="12">
      <c r="A62" s="283" t="s">
        <v>98</v>
      </c>
      <c r="B62" s="62">
        <v>207647</v>
      </c>
      <c r="C62" s="62"/>
      <c r="D62" s="62">
        <v>135423</v>
      </c>
      <c r="E62" s="62"/>
      <c r="F62" s="62">
        <v>211007</v>
      </c>
      <c r="G62" s="62"/>
      <c r="H62" s="62">
        <v>42186</v>
      </c>
      <c r="I62" s="62"/>
      <c r="J62" s="62">
        <v>818</v>
      </c>
      <c r="K62" s="62"/>
      <c r="L62" s="423">
        <v>0</v>
      </c>
      <c r="M62" s="62"/>
      <c r="N62" s="62">
        <v>597081</v>
      </c>
    </row>
    <row r="63" spans="1:14" s="283" customFormat="1" ht="12"/>
    <row r="64" spans="1:14" s="283" customFormat="1" ht="12">
      <c r="A64" s="101" t="s">
        <v>63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</row>
    <row r="65" s="283" customFormat="1" ht="12"/>
    <row r="66" s="283" customFormat="1" ht="12"/>
    <row r="67" s="283" customFormat="1" ht="12"/>
    <row r="68" s="283" customFormat="1" ht="12"/>
    <row r="69" s="283" customFormat="1" ht="12"/>
    <row r="70" s="283" customFormat="1" ht="12"/>
    <row r="71" s="283" customFormat="1" ht="12"/>
    <row r="72" s="283" customFormat="1" ht="12"/>
    <row r="73" s="283" customFormat="1" ht="12"/>
  </sheetData>
  <sortState ref="A46:N48">
    <sortCondition ref="A46"/>
  </sortState>
  <customSheetViews>
    <customSheetView guid="{6A6962C3-E482-4427-A8C8-08CAA95BA31A}" showPageBreaks="1" view="pageBreakPreview">
      <pane xSplit="1" ySplit="2" topLeftCell="B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49" sqref="A4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A8" sqref="A8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scale="85" showPageBreaks="1">
      <pane xSplit="1" ySplit="8" topLeftCell="BM21" activePane="bottomRight" state="frozen"/>
      <selection pane="bottomRight" activeCell="BU27" sqref="BU27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0">
      <selection activeCell="B21" sqref="B2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 topLeftCell="B40">
      <selection activeCell="N44" sqref="N44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55:A56"/>
    <mergeCell ref="A4:A5"/>
    <mergeCell ref="B3:N3"/>
    <mergeCell ref="C4:C5"/>
    <mergeCell ref="E4:E5"/>
    <mergeCell ref="G4:G5"/>
    <mergeCell ref="I4:I5"/>
    <mergeCell ref="K4:K5"/>
    <mergeCell ref="B54:N54"/>
    <mergeCell ref="C55:C56"/>
    <mergeCell ref="E55:E56"/>
    <mergeCell ref="G55:G56"/>
    <mergeCell ref="I55:I56"/>
    <mergeCell ref="K55:K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Width="0" fitToHeight="0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EAAA424EC04E4CA515235EE80A663B" ma:contentTypeVersion="0" ma:contentTypeDescription="Create a new document." ma:contentTypeScope="" ma:versionID="8a3e8f1e7a2ef1381904e4118f3539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047D0C-EAE9-4495-AB65-B947FE764745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76BB49-C3A0-43BD-903B-5EE0E827D4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9DD05C-EC0A-447C-A750-1C4E9C16BD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34</vt:i4>
      </vt:variant>
    </vt:vector>
  </HeadingPairs>
  <TitlesOfParts>
    <vt:vector size="54" baseType="lpstr">
      <vt:lpstr>Notice</vt:lpstr>
      <vt:lpstr>Contents</vt:lpstr>
      <vt:lpstr>HSBC Group</vt:lpstr>
      <vt:lpstr>RBWM</vt:lpstr>
      <vt:lpstr>CMB</vt:lpstr>
      <vt:lpstr>GB&amp;M</vt:lpstr>
      <vt:lpstr>GPB</vt:lpstr>
      <vt:lpstr>Other</vt:lpstr>
      <vt:lpstr>Europe</vt:lpstr>
      <vt:lpstr>Asia</vt:lpstr>
      <vt:lpstr>MENA</vt:lpstr>
      <vt:lpstr>NAm</vt:lpstr>
      <vt:lpstr>LatAm</vt:lpstr>
      <vt:lpstr>HK</vt:lpstr>
      <vt:lpstr>UK</vt:lpstr>
      <vt:lpstr>US run-off</vt:lpstr>
      <vt:lpstr>Principal RBWM</vt:lpstr>
      <vt:lpstr>RWAs</vt:lpstr>
      <vt:lpstr>RoRWAs</vt:lpstr>
      <vt:lpstr>Sheet1</vt:lpstr>
      <vt:lpstr>Asia!Print_Area</vt:lpstr>
      <vt:lpstr>CMB!Print_Area</vt:lpstr>
      <vt:lpstr>Contents!Print_Area</vt:lpstr>
      <vt:lpstr>Europe!Print_Area</vt:lpstr>
      <vt:lpstr>'GB&amp;M'!Print_Area</vt:lpstr>
      <vt:lpstr>GPB!Print_Area</vt:lpstr>
      <vt:lpstr>HK!Print_Area</vt:lpstr>
      <vt:lpstr>'HSBC Group'!Print_Area</vt:lpstr>
      <vt:lpstr>LatAm!Print_Area</vt:lpstr>
      <vt:lpstr>MENA!Print_Area</vt:lpstr>
      <vt:lpstr>NAm!Print_Area</vt:lpstr>
      <vt:lpstr>Notice!Print_Area</vt:lpstr>
      <vt:lpstr>Other!Print_Area</vt:lpstr>
      <vt:lpstr>'Principal RBWM'!Print_Area</vt:lpstr>
      <vt:lpstr>RoRWAs!Print_Area</vt:lpstr>
      <vt:lpstr>RWAs!Print_Area</vt:lpstr>
      <vt:lpstr>UK!Print_Area</vt:lpstr>
      <vt:lpstr>'US run-off'!Print_Area</vt:lpstr>
      <vt:lpstr>Asia!Print_Titles</vt:lpstr>
      <vt:lpstr>CMB!Print_Titles</vt:lpstr>
      <vt:lpstr>Europe!Print_Titles</vt:lpstr>
      <vt:lpstr>'GB&amp;M'!Print_Titles</vt:lpstr>
      <vt:lpstr>GPB!Print_Titles</vt:lpstr>
      <vt:lpstr>HK!Print_Titles</vt:lpstr>
      <vt:lpstr>'HSBC Group'!Print_Titles</vt:lpstr>
      <vt:lpstr>LatAm!Print_Titles</vt:lpstr>
      <vt:lpstr>MENA!Print_Titles</vt:lpstr>
      <vt:lpstr>NAm!Print_Titles</vt:lpstr>
      <vt:lpstr>Other!Print_Titles</vt:lpstr>
      <vt:lpstr>'Principal RBWM'!Print_Titles</vt:lpstr>
      <vt:lpstr>RBWM!Print_Titles</vt:lpstr>
      <vt:lpstr>RoRWAs!Print_Titles</vt:lpstr>
      <vt:lpstr>RWAs!Print_Titles</vt:lpstr>
      <vt:lpstr>UK!Print_Titles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HSBC Holdings plc 3Q 2014 data pack</dc:title>
  <dc:creator>HSBC</dc:creator>
  <cp:keywords>PUBLIC</cp:keywords>
  <dc:description>PUBLIC</dc:description>
  <cp:lastModifiedBy>Kristine MATUSALEM</cp:lastModifiedBy>
  <dcterms:created xsi:type="dcterms:W3CDTF">2014-11-02T12:58:49Z</dcterms:created>
  <dcterms:modified xsi:type="dcterms:W3CDTF">2014-11-03T10:06:29Z</dcterms:modified>
  <cp:category>Financial and regulatory reports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0x01010040EAAA424EC04E4CA515235EE80A663B</vt:lpwstr>
  </property>
  <property fmtid="{D5CDD505-2E9C-101B-9397-08002B2CF9AE}" pid="3" name="Classification">
    <vt:lpwstr>PUBLIC</vt:lpwstr>
  </property>
  <property fmtid="{D5CDD505-2E9C-101B-9397-08002B2CF9AE}" pid="4" name="Source">
    <vt:lpwstr>Internal</vt:lpwstr>
  </property>
  <property fmtid="{D5CDD505-2E9C-101B-9397-08002B2CF9AE}" pid="5" name="Footers">
    <vt:lpwstr>Footers</vt:lpwstr>
  </property>
  <property fmtid="{D5CDD505-2E9C-101B-9397-08002B2CF9AE}" pid="6" name="DocClassification">
    <vt:lpwstr>CLAPUBLIC</vt:lpwstr>
  </property>
</Properties>
</file>