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05" yWindow="285" windowWidth="12510" windowHeight="11415" tabRatio="710"/>
  </bookViews>
  <sheets>
    <sheet name="Notice" sheetId="14" r:id="rId1"/>
    <sheet name="HSBC Group" sheetId="16" r:id="rId2"/>
    <sheet name="RBWM" sheetId="1" r:id="rId3"/>
    <sheet name="CMB" sheetId="2" r:id="rId4"/>
    <sheet name="GB&amp;M" sheetId="3" r:id="rId5"/>
    <sheet name="GPB" sheetId="4" r:id="rId6"/>
    <sheet name="Other" sheetId="5" r:id="rId7"/>
    <sheet name="Europe" sheetId="6" r:id="rId8"/>
    <sheet name="Asia" sheetId="7" r:id="rId9"/>
    <sheet name="MENA" sheetId="8" r:id="rId10"/>
    <sheet name="North America" sheetId="9" r:id="rId11"/>
    <sheet name="Latin America" sheetId="10" r:id="rId12"/>
    <sheet name="US run-off" sheetId="11" r:id="rId13"/>
    <sheet name="Principal RBWM" sheetId="13" r:id="rId14"/>
    <sheet name="RWAs" sheetId="12" r:id="rId15"/>
  </sheets>
  <definedNames>
    <definedName name="_xlnm.Print_Area" localSheetId="8">Asia!$A$2:$BR$87</definedName>
    <definedName name="_xlnm.Print_Area" localSheetId="7">Europe!$A$2:$BR$87</definedName>
    <definedName name="_xlnm.Print_Area" localSheetId="1">'HSBC Group'!$A$1:$J$81</definedName>
    <definedName name="_xlnm.Print_Area" localSheetId="0">Notice!$D$6:$D$14</definedName>
    <definedName name="_xlnm.Print_Titles" localSheetId="8">Asia!$A:$A</definedName>
    <definedName name="_xlnm.Print_Titles" localSheetId="3">CMB!$A:$A</definedName>
    <definedName name="_xlnm.Print_Titles" localSheetId="7">Europe!$A:$A</definedName>
    <definedName name="_xlnm.Print_Titles" localSheetId="4">'GB&amp;M'!$A:$A</definedName>
    <definedName name="_xlnm.Print_Titles" localSheetId="5">GPB!$A:$A</definedName>
    <definedName name="_xlnm.Print_Titles" localSheetId="1">'HSBC Group'!$A:$A</definedName>
    <definedName name="_xlnm.Print_Titles" localSheetId="11">'Latin America'!$A:$A</definedName>
    <definedName name="_xlnm.Print_Titles" localSheetId="9">MENA!$A:$A</definedName>
    <definedName name="_xlnm.Print_Titles" localSheetId="10">'North America'!$A:$A</definedName>
    <definedName name="_xlnm.Print_Titles" localSheetId="6">Other!$A:$A</definedName>
    <definedName name="_xlnm.Print_Titles" localSheetId="13">'Principal RBWM'!$A:$A</definedName>
    <definedName name="_xlnm.Print_Titles" localSheetId="2">RBWM!$A:$A</definedName>
    <definedName name="_xlnm.Print_Titles" localSheetId="14">RWAs!$A:$A</definedName>
    <definedName name="Z_63494AB2_E4F7_49AE_BCF8_5BAC74DABC17_.wvu.PrintTitles" localSheetId="8" hidden="1">Asia!$A:$A</definedName>
    <definedName name="Z_63494AB2_E4F7_49AE_BCF8_5BAC74DABC17_.wvu.PrintTitles" localSheetId="3" hidden="1">CMB!$A:$A</definedName>
    <definedName name="Z_63494AB2_E4F7_49AE_BCF8_5BAC74DABC17_.wvu.PrintTitles" localSheetId="7" hidden="1">Europe!$A:$A</definedName>
    <definedName name="Z_63494AB2_E4F7_49AE_BCF8_5BAC74DABC17_.wvu.PrintTitles" localSheetId="4" hidden="1">'GB&amp;M'!$A:$A</definedName>
    <definedName name="Z_63494AB2_E4F7_49AE_BCF8_5BAC74DABC17_.wvu.PrintTitles" localSheetId="5" hidden="1">GPB!$A:$A</definedName>
    <definedName name="Z_63494AB2_E4F7_49AE_BCF8_5BAC74DABC17_.wvu.PrintTitles" localSheetId="11" hidden="1">'Latin America'!$A:$A</definedName>
    <definedName name="Z_63494AB2_E4F7_49AE_BCF8_5BAC74DABC17_.wvu.PrintTitles" localSheetId="9" hidden="1">MENA!$A:$A</definedName>
    <definedName name="Z_63494AB2_E4F7_49AE_BCF8_5BAC74DABC17_.wvu.PrintTitles" localSheetId="10" hidden="1">'North America'!$A:$A</definedName>
    <definedName name="Z_63494AB2_E4F7_49AE_BCF8_5BAC74DABC17_.wvu.PrintTitles" localSheetId="6" hidden="1">Other!$A:$A</definedName>
    <definedName name="Z_63494AB2_E4F7_49AE_BCF8_5BAC74DABC17_.wvu.PrintTitles" localSheetId="2" hidden="1">RBWM!$A:$A</definedName>
    <definedName name="Z_63494AB2_E4F7_49AE_BCF8_5BAC74DABC17_.wvu.PrintTitles" localSheetId="14" hidden="1">RWAs!$A:$A</definedName>
    <definedName name="Z_65D6365A_09F6_4C54_BF18_DD6F56EE25F0_.wvu.PrintTitles" localSheetId="8" hidden="1">Asia!$A:$A</definedName>
    <definedName name="Z_65D6365A_09F6_4C54_BF18_DD6F56EE25F0_.wvu.PrintTitles" localSheetId="3" hidden="1">CMB!$A:$A</definedName>
    <definedName name="Z_65D6365A_09F6_4C54_BF18_DD6F56EE25F0_.wvu.PrintTitles" localSheetId="7" hidden="1">Europe!$A:$A</definedName>
    <definedName name="Z_65D6365A_09F6_4C54_BF18_DD6F56EE25F0_.wvu.PrintTitles" localSheetId="4" hidden="1">'GB&amp;M'!$A:$A</definedName>
    <definedName name="Z_65D6365A_09F6_4C54_BF18_DD6F56EE25F0_.wvu.PrintTitles" localSheetId="5" hidden="1">GPB!$A:$A</definedName>
    <definedName name="Z_65D6365A_09F6_4C54_BF18_DD6F56EE25F0_.wvu.PrintTitles" localSheetId="11" hidden="1">'Latin America'!$A:$A</definedName>
    <definedName name="Z_65D6365A_09F6_4C54_BF18_DD6F56EE25F0_.wvu.PrintTitles" localSheetId="9" hidden="1">MENA!$A:$A</definedName>
    <definedName name="Z_65D6365A_09F6_4C54_BF18_DD6F56EE25F0_.wvu.PrintTitles" localSheetId="10" hidden="1">'North America'!$A:$A</definedName>
    <definedName name="Z_65D6365A_09F6_4C54_BF18_DD6F56EE25F0_.wvu.PrintTitles" localSheetId="6" hidden="1">Other!$A:$A</definedName>
    <definedName name="Z_65D6365A_09F6_4C54_BF18_DD6F56EE25F0_.wvu.PrintTitles" localSheetId="2" hidden="1">RBWM!$A:$A</definedName>
    <definedName name="Z_65D6365A_09F6_4C54_BF18_DD6F56EE25F0_.wvu.PrintTitles" localSheetId="14" hidden="1">RWAs!$A:$A</definedName>
    <definedName name="Z_6A6962C3_E482_4427_A8C8_08CAA95BA31A_.wvu.PrintTitles" localSheetId="8" hidden="1">Asia!$A:$A</definedName>
    <definedName name="Z_6A6962C3_E482_4427_A8C8_08CAA95BA31A_.wvu.PrintTitles" localSheetId="3" hidden="1">CMB!$A:$A</definedName>
    <definedName name="Z_6A6962C3_E482_4427_A8C8_08CAA95BA31A_.wvu.PrintTitles" localSheetId="7" hidden="1">Europe!$A:$A</definedName>
    <definedName name="Z_6A6962C3_E482_4427_A8C8_08CAA95BA31A_.wvu.PrintTitles" localSheetId="4" hidden="1">'GB&amp;M'!$A:$A</definedName>
    <definedName name="Z_6A6962C3_E482_4427_A8C8_08CAA95BA31A_.wvu.PrintTitles" localSheetId="5" hidden="1">GPB!$A:$A</definedName>
    <definedName name="Z_6A6962C3_E482_4427_A8C8_08CAA95BA31A_.wvu.PrintTitles" localSheetId="11" hidden="1">'Latin America'!$A:$A</definedName>
    <definedName name="Z_6A6962C3_E482_4427_A8C8_08CAA95BA31A_.wvu.PrintTitles" localSheetId="9" hidden="1">MENA!$A:$A</definedName>
    <definedName name="Z_6A6962C3_E482_4427_A8C8_08CAA95BA31A_.wvu.PrintTitles" localSheetId="10" hidden="1">'North America'!$A:$A</definedName>
    <definedName name="Z_6A6962C3_E482_4427_A8C8_08CAA95BA31A_.wvu.PrintTitles" localSheetId="6" hidden="1">Other!$A:$A</definedName>
    <definedName name="Z_6A6962C3_E482_4427_A8C8_08CAA95BA31A_.wvu.PrintTitles" localSheetId="2" hidden="1">RBWM!$A:$A</definedName>
    <definedName name="Z_6A6962C3_E482_4427_A8C8_08CAA95BA31A_.wvu.PrintTitles" localSheetId="14" hidden="1">RWAs!$A:$A</definedName>
    <definedName name="Z_DD55E124_48E0_4190_9E06_2A6BC9CA3509_.wvu.PrintTitles" localSheetId="8" hidden="1">Asia!$A:$A</definedName>
    <definedName name="Z_DD55E124_48E0_4190_9E06_2A6BC9CA3509_.wvu.PrintTitles" localSheetId="3" hidden="1">CMB!$A:$A</definedName>
    <definedName name="Z_DD55E124_48E0_4190_9E06_2A6BC9CA3509_.wvu.PrintTitles" localSheetId="7" hidden="1">Europe!$A:$A</definedName>
    <definedName name="Z_DD55E124_48E0_4190_9E06_2A6BC9CA3509_.wvu.PrintTitles" localSheetId="4" hidden="1">'GB&amp;M'!$A:$A</definedName>
    <definedName name="Z_DD55E124_48E0_4190_9E06_2A6BC9CA3509_.wvu.PrintTitles" localSheetId="5" hidden="1">GPB!$A:$A</definedName>
    <definedName name="Z_DD55E124_48E0_4190_9E06_2A6BC9CA3509_.wvu.PrintTitles" localSheetId="11" hidden="1">'Latin America'!$A:$A</definedName>
    <definedName name="Z_DD55E124_48E0_4190_9E06_2A6BC9CA3509_.wvu.PrintTitles" localSheetId="9" hidden="1">MENA!$A:$A</definedName>
    <definedName name="Z_DD55E124_48E0_4190_9E06_2A6BC9CA3509_.wvu.PrintTitles" localSheetId="10" hidden="1">'North America'!$A:$A</definedName>
    <definedName name="Z_DD55E124_48E0_4190_9E06_2A6BC9CA3509_.wvu.PrintTitles" localSheetId="6" hidden="1">Other!$A:$A</definedName>
    <definedName name="Z_DD55E124_48E0_4190_9E06_2A6BC9CA3509_.wvu.PrintTitles" localSheetId="2" hidden="1">RBWM!$A:$A</definedName>
    <definedName name="Z_DD55E124_48E0_4190_9E06_2A6BC9CA3509_.wvu.PrintTitles" localSheetId="14" hidden="1">RWAs!$A:$A</definedName>
  </definedNames>
  <calcPr calcId="145621"/>
  <customWorkbookViews>
    <customWorkbookView name="Themos K - Personal View" guid="{6A6962C3-E482-4427-A8C8-08CAA95BA31A}" mergeInterval="0" personalView="1" maximized="1" windowWidth="1680" windowHeight="771" activeSheetId="6" showComments="commIndAndComment"/>
    <customWorkbookView name="Mark Roscoe - Personal View" guid="{65D6365A-09F6-4C54-BF18-DD6F56EE25F0}" mergeInterval="0" personalView="1" maximized="1" windowWidth="1680" windowHeight="805" tabRatio="710" activeSheetId="1" showComments="commIndAndComment"/>
    <customWorkbookView name="HBEU\43574448 - Personal View" guid="{63494AB2-E4F7-49AE-BCF8-5BAC74DABC17}" mergeInterval="0" personalView="1" maximized="1" windowWidth="1680" windowHeight="765" tabRatio="710" activeSheetId="1"/>
    <customWorkbookView name="Vipul1 GOEL - Personal View" guid="{DD55E124-48E0-4190-9E06-2A6BC9CA3509}" mergeInterval="0" personalView="1" maximized="1" windowWidth="1680" windowHeight="873" tabRatio="710" activeSheetId="6"/>
  </customWorkbookViews>
</workbook>
</file>

<file path=xl/calcChain.xml><?xml version="1.0" encoding="utf-8"?>
<calcChain xmlns="http://schemas.openxmlformats.org/spreadsheetml/2006/main">
  <c r="J37" i="10" l="1"/>
  <c r="F37" i="10"/>
  <c r="F37" i="8"/>
  <c r="AH37" i="7"/>
  <c r="H37" i="7"/>
  <c r="F37" i="7"/>
  <c r="BP37" i="6"/>
  <c r="AB37" i="6"/>
  <c r="Z37" i="6"/>
  <c r="X37" i="6"/>
  <c r="V37" i="6"/>
  <c r="T37" i="6"/>
  <c r="R37" i="6"/>
  <c r="P37" i="6"/>
  <c r="N37" i="6"/>
  <c r="L37" i="6"/>
  <c r="J37" i="6"/>
  <c r="H37" i="6"/>
  <c r="F37" i="6"/>
  <c r="D37" i="6"/>
  <c r="BB49" i="10" l="1"/>
  <c r="BB58" i="10"/>
  <c r="B16" i="12" l="1"/>
  <c r="J16" i="12"/>
  <c r="H16" i="12"/>
  <c r="F16" i="12"/>
  <c r="D16" i="12"/>
  <c r="BR52" i="8"/>
  <c r="BR57" i="6"/>
  <c r="BR55" i="6"/>
  <c r="BR56" i="6"/>
  <c r="BR52" i="7"/>
  <c r="J32" i="4" l="1"/>
  <c r="H32" i="4"/>
  <c r="F32" i="4"/>
  <c r="D32" i="4"/>
  <c r="B32" i="4"/>
  <c r="D32" i="3"/>
  <c r="B32" i="3"/>
  <c r="B32" i="2"/>
  <c r="B48" i="2"/>
  <c r="B32" i="5"/>
  <c r="B49" i="5"/>
  <c r="L49" i="8"/>
  <c r="J49" i="8"/>
  <c r="H49" i="8"/>
  <c r="F49" i="8"/>
  <c r="B49" i="8"/>
  <c r="D49" i="8"/>
  <c r="N42" i="8"/>
  <c r="BP32" i="6"/>
  <c r="AV69" i="6"/>
  <c r="N47" i="6" l="1"/>
  <c r="N54" i="6"/>
  <c r="AB54" i="6"/>
  <c r="BR43" i="6"/>
  <c r="BR44" i="6"/>
  <c r="BR43" i="7"/>
  <c r="BR44" i="7"/>
  <c r="BR43" i="9"/>
  <c r="BR44" i="9"/>
  <c r="AP43" i="6"/>
  <c r="AP44" i="6"/>
  <c r="AP45" i="6"/>
  <c r="AP43" i="7"/>
  <c r="AP44" i="7"/>
  <c r="AP43" i="9"/>
  <c r="AP44" i="9"/>
  <c r="AP45" i="9"/>
  <c r="AB43" i="6"/>
  <c r="AB44" i="6"/>
  <c r="AB43" i="7"/>
  <c r="AB44" i="7"/>
  <c r="AB43" i="9"/>
  <c r="AB44" i="9"/>
  <c r="N43" i="6"/>
  <c r="N44" i="6"/>
  <c r="N43" i="7"/>
  <c r="N44" i="7"/>
  <c r="N43" i="9"/>
  <c r="N44" i="9"/>
  <c r="AD24" i="13" l="1"/>
  <c r="X24" i="13"/>
  <c r="R24" i="13"/>
  <c r="L24" i="13"/>
  <c r="F24" i="13"/>
  <c r="AD22" i="13"/>
  <c r="X22" i="13"/>
  <c r="R22" i="13"/>
  <c r="L22" i="13"/>
  <c r="F22" i="13"/>
  <c r="AD20" i="13"/>
  <c r="X20" i="13"/>
  <c r="R20" i="13"/>
  <c r="L20" i="13"/>
  <c r="F20" i="13"/>
  <c r="AD18" i="13"/>
  <c r="X18" i="13"/>
  <c r="R18" i="13"/>
  <c r="L18" i="13"/>
  <c r="F18" i="13"/>
  <c r="AD16" i="13"/>
  <c r="X16" i="13"/>
  <c r="R16" i="13"/>
  <c r="L16" i="13"/>
  <c r="F16" i="13"/>
  <c r="AD14" i="13"/>
  <c r="X14" i="13"/>
  <c r="R14" i="13"/>
  <c r="L14" i="13"/>
  <c r="F14" i="13"/>
  <c r="AD12" i="13"/>
  <c r="X12" i="13"/>
  <c r="R12" i="13"/>
  <c r="L12" i="13"/>
  <c r="F12" i="13"/>
  <c r="AD10" i="13"/>
  <c r="X10" i="13"/>
  <c r="R10" i="13"/>
  <c r="L10" i="13"/>
  <c r="F10" i="13"/>
  <c r="AD9" i="13"/>
  <c r="X9" i="13"/>
  <c r="R9" i="13"/>
  <c r="L9" i="13"/>
  <c r="F9" i="13"/>
  <c r="AD8" i="13"/>
  <c r="X8" i="13"/>
  <c r="R8" i="13"/>
  <c r="L8" i="13"/>
  <c r="F8" i="13"/>
  <c r="H13" i="3" l="1"/>
  <c r="D13" i="3"/>
  <c r="H13" i="4"/>
  <c r="F13" i="4"/>
  <c r="D13" i="4"/>
  <c r="AD69" i="7" l="1"/>
  <c r="AP69" i="7"/>
  <c r="BR64" i="7"/>
  <c r="BP69" i="7"/>
  <c r="BB69" i="7"/>
  <c r="AX69" i="7"/>
  <c r="AT69" i="7"/>
  <c r="AR69" i="7"/>
  <c r="AJ69" i="7"/>
  <c r="BH69" i="7" l="1"/>
  <c r="BD69" i="7"/>
  <c r="AN69" i="7"/>
  <c r="BL69" i="7"/>
  <c r="F69" i="7"/>
  <c r="N69" i="7"/>
  <c r="BF69" i="7"/>
  <c r="H69" i="7"/>
  <c r="AF69" i="7"/>
  <c r="BN69" i="7"/>
  <c r="AV69" i="7"/>
  <c r="B69" i="7"/>
  <c r="J69" i="7"/>
  <c r="D69" i="7"/>
  <c r="L69" i="7"/>
  <c r="V69" i="7"/>
  <c r="P69" i="7"/>
  <c r="X69" i="7"/>
  <c r="R69" i="7"/>
  <c r="Z69" i="7"/>
  <c r="T69" i="7"/>
  <c r="AB69" i="7"/>
  <c r="M64" i="7"/>
  <c r="AL69" i="7" l="1"/>
  <c r="AZ69" i="7"/>
  <c r="AH69" i="7"/>
  <c r="BR69" i="7" l="1"/>
  <c r="BJ69" i="7"/>
  <c r="BP69" i="6" l="1"/>
  <c r="BL69" i="6"/>
  <c r="BH69" i="6"/>
  <c r="AZ69" i="6"/>
  <c r="AR69" i="6"/>
  <c r="AN69" i="6"/>
  <c r="AJ69" i="6"/>
  <c r="AF69" i="6"/>
  <c r="AB69" i="6"/>
  <c r="X69" i="6"/>
  <c r="T69" i="6"/>
  <c r="L69" i="6"/>
  <c r="H69" i="6"/>
  <c r="D69" i="6"/>
  <c r="F69" i="6" l="1"/>
  <c r="V69" i="6"/>
  <c r="AD69" i="6"/>
  <c r="AL69" i="6"/>
  <c r="AT69" i="6"/>
  <c r="BB69" i="6"/>
  <c r="BJ69" i="6"/>
  <c r="B69" i="6"/>
  <c r="J69" i="6"/>
  <c r="R69" i="6"/>
  <c r="Z69" i="6"/>
  <c r="AH69" i="6"/>
  <c r="AX69" i="6"/>
  <c r="BF69" i="6"/>
  <c r="BN69" i="6"/>
  <c r="N69" i="6" l="1"/>
  <c r="P69" i="6"/>
  <c r="BD69" i="6"/>
  <c r="AP69" i="6"/>
  <c r="AP28" i="8" l="1"/>
  <c r="AP57" i="6" l="1"/>
  <c r="AP56" i="6"/>
  <c r="AP55" i="6"/>
  <c r="AP54" i="6"/>
  <c r="AP53" i="6"/>
  <c r="AP52" i="6"/>
  <c r="AP46" i="6"/>
  <c r="AP42" i="6"/>
  <c r="AB57" i="6"/>
  <c r="AB56" i="6"/>
  <c r="AB55" i="6"/>
  <c r="AB53" i="6"/>
  <c r="AB52" i="6"/>
  <c r="AB46" i="6"/>
  <c r="AB45" i="6"/>
  <c r="AB42" i="6"/>
  <c r="N57" i="6"/>
  <c r="N56" i="6"/>
  <c r="N55" i="6"/>
  <c r="N53" i="6"/>
  <c r="N52" i="6"/>
  <c r="N45" i="6"/>
  <c r="N42" i="6"/>
  <c r="N31" i="6" l="1"/>
  <c r="L31" i="6"/>
  <c r="J31" i="6"/>
  <c r="H31" i="6"/>
  <c r="F31" i="6"/>
  <c r="D31" i="6"/>
  <c r="B31" i="6"/>
  <c r="N31" i="7"/>
  <c r="L31" i="7"/>
  <c r="J31" i="7"/>
  <c r="H31" i="7"/>
  <c r="F31" i="7"/>
  <c r="D31" i="7"/>
  <c r="B31" i="7"/>
  <c r="N31" i="8"/>
  <c r="L31" i="8"/>
  <c r="J31" i="8"/>
  <c r="H31" i="8"/>
  <c r="F31" i="8"/>
  <c r="D31" i="8"/>
  <c r="B31" i="8"/>
  <c r="N31" i="9"/>
  <c r="L31" i="9"/>
  <c r="J31" i="9"/>
  <c r="H31" i="9"/>
  <c r="F31" i="9"/>
  <c r="D31" i="9"/>
  <c r="B31" i="9"/>
  <c r="N31" i="10"/>
  <c r="L31" i="10"/>
  <c r="J31" i="10"/>
  <c r="H31" i="10"/>
  <c r="F31" i="10"/>
  <c r="D31" i="10"/>
  <c r="B31" i="10"/>
  <c r="N37" i="7" l="1"/>
  <c r="BD53" i="7" l="1"/>
  <c r="BD52" i="7"/>
  <c r="AP53" i="7"/>
  <c r="AP52" i="7"/>
  <c r="N37" i="10"/>
  <c r="L37" i="10"/>
  <c r="H37" i="10"/>
  <c r="D37" i="10"/>
  <c r="B37" i="10"/>
  <c r="N37" i="9"/>
  <c r="L37" i="9"/>
  <c r="J37" i="9"/>
  <c r="H37" i="9"/>
  <c r="D37" i="9"/>
  <c r="B37" i="9"/>
  <c r="L37" i="8"/>
  <c r="J37" i="8"/>
  <c r="H37" i="8"/>
  <c r="D37" i="8"/>
  <c r="B37" i="8"/>
  <c r="L37" i="7"/>
  <c r="D37" i="7"/>
  <c r="B37" i="7"/>
  <c r="J37" i="7" l="1"/>
  <c r="N37" i="8"/>
  <c r="J48" i="5"/>
  <c r="H48" i="5"/>
  <c r="F48" i="5"/>
  <c r="D48" i="5"/>
  <c r="J49" i="5"/>
  <c r="H49" i="5"/>
  <c r="F49" i="5"/>
  <c r="D49" i="5"/>
  <c r="B51" i="5"/>
  <c r="J40" i="5"/>
  <c r="H40" i="5"/>
  <c r="F40" i="5"/>
  <c r="D40" i="5"/>
  <c r="B40" i="5"/>
  <c r="J42" i="5"/>
  <c r="H42" i="5"/>
  <c r="F42" i="5"/>
  <c r="D42" i="5"/>
  <c r="B42" i="5"/>
  <c r="J51" i="5" l="1"/>
  <c r="D51" i="5"/>
  <c r="F51" i="5"/>
  <c r="H51" i="5"/>
  <c r="H45" i="5"/>
  <c r="F45" i="5"/>
  <c r="D45" i="5"/>
  <c r="B45" i="5"/>
  <c r="J45" i="5"/>
  <c r="J46" i="4"/>
  <c r="H46" i="4"/>
  <c r="F46" i="4"/>
  <c r="B46" i="4"/>
  <c r="J45" i="4"/>
  <c r="H45" i="4"/>
  <c r="F45" i="4"/>
  <c r="D45" i="4"/>
  <c r="B45" i="4"/>
  <c r="J39" i="4"/>
  <c r="H39" i="4"/>
  <c r="F39" i="4"/>
  <c r="D39" i="4"/>
  <c r="B39" i="4"/>
  <c r="J40" i="4"/>
  <c r="H40" i="4"/>
  <c r="F40" i="4"/>
  <c r="D40" i="4"/>
  <c r="B40" i="4"/>
  <c r="J48" i="3"/>
  <c r="H48" i="3"/>
  <c r="F48" i="3"/>
  <c r="D48" i="3"/>
  <c r="B48" i="3"/>
  <c r="J47" i="3"/>
  <c r="H47" i="3"/>
  <c r="F47" i="3"/>
  <c r="D47" i="3"/>
  <c r="B47" i="3"/>
  <c r="J40" i="3"/>
  <c r="H40" i="3"/>
  <c r="F40" i="3"/>
  <c r="D40" i="3"/>
  <c r="B40" i="3"/>
  <c r="J39" i="3"/>
  <c r="H39" i="3"/>
  <c r="F39" i="3"/>
  <c r="D39" i="3"/>
  <c r="B39" i="3"/>
  <c r="B49" i="1"/>
  <c r="D49" i="1"/>
  <c r="H49" i="1"/>
  <c r="J49" i="1"/>
  <c r="J50" i="2"/>
  <c r="H50" i="2"/>
  <c r="F50" i="2"/>
  <c r="D50" i="2"/>
  <c r="J49" i="2"/>
  <c r="H49" i="2"/>
  <c r="F49" i="2"/>
  <c r="D49" i="2"/>
  <c r="B49" i="2"/>
  <c r="J48" i="2"/>
  <c r="H48" i="2"/>
  <c r="F48" i="2"/>
  <c r="D48" i="2"/>
  <c r="B50" i="2"/>
  <c r="J51" i="1"/>
  <c r="H51" i="1"/>
  <c r="F51" i="1"/>
  <c r="D51" i="1"/>
  <c r="B51" i="1"/>
  <c r="J50" i="1"/>
  <c r="H50" i="1"/>
  <c r="F50" i="1"/>
  <c r="D50" i="1"/>
  <c r="B50" i="1"/>
  <c r="J48" i="1"/>
  <c r="H48" i="1"/>
  <c r="F48" i="1"/>
  <c r="D48" i="1"/>
  <c r="B48" i="1"/>
  <c r="J42" i="1"/>
  <c r="J41" i="1"/>
  <c r="H42" i="1"/>
  <c r="H41" i="1"/>
  <c r="F42" i="1"/>
  <c r="F41" i="1"/>
  <c r="D42" i="1"/>
  <c r="D41" i="1"/>
  <c r="B42" i="1"/>
  <c r="B41" i="1"/>
  <c r="J40" i="1"/>
  <c r="H40" i="1"/>
  <c r="F40" i="1"/>
  <c r="D40" i="1"/>
  <c r="B40" i="1"/>
  <c r="J39" i="1"/>
  <c r="H39" i="1"/>
  <c r="F39" i="1"/>
  <c r="D39" i="1"/>
  <c r="B39" i="1"/>
  <c r="B53" i="2" l="1"/>
  <c r="H52" i="3"/>
  <c r="H48" i="4"/>
  <c r="D44" i="3"/>
  <c r="D48" i="4"/>
  <c r="H44" i="3"/>
  <c r="D52" i="3"/>
  <c r="B42" i="4"/>
  <c r="J42" i="4"/>
  <c r="B44" i="3"/>
  <c r="J44" i="3"/>
  <c r="F52" i="3"/>
  <c r="F44" i="3"/>
  <c r="B52" i="3"/>
  <c r="J52" i="3"/>
  <c r="B48" i="4"/>
  <c r="J48" i="4"/>
  <c r="F48" i="4"/>
  <c r="D42" i="4"/>
  <c r="F42" i="4"/>
  <c r="H42" i="4"/>
  <c r="J53" i="2"/>
  <c r="B45" i="1"/>
  <c r="J45" i="1"/>
  <c r="H53" i="1"/>
  <c r="F45" i="1"/>
  <c r="H45" i="1"/>
  <c r="F53" i="2"/>
  <c r="D45" i="1"/>
  <c r="B53" i="1"/>
  <c r="J53" i="1"/>
  <c r="H53" i="2"/>
  <c r="D53" i="1"/>
  <c r="D53" i="2"/>
  <c r="F53" i="1"/>
  <c r="N52" i="10"/>
  <c r="N42" i="10"/>
  <c r="AB52" i="10"/>
  <c r="AB42" i="10"/>
  <c r="AP52" i="10"/>
  <c r="AP42" i="10"/>
  <c r="BD52" i="10"/>
  <c r="BD58" i="10" s="1"/>
  <c r="BD42" i="10"/>
  <c r="B58" i="10"/>
  <c r="D58" i="10"/>
  <c r="F58" i="10"/>
  <c r="H58" i="10"/>
  <c r="J58" i="10"/>
  <c r="L58" i="10"/>
  <c r="P58" i="10"/>
  <c r="R58" i="10"/>
  <c r="T58" i="10"/>
  <c r="V58" i="10"/>
  <c r="X58" i="10"/>
  <c r="Z58" i="10"/>
  <c r="AD58" i="10"/>
  <c r="AF58" i="10"/>
  <c r="AH58" i="10"/>
  <c r="AJ58" i="10"/>
  <c r="AL58" i="10"/>
  <c r="AN58" i="10"/>
  <c r="AR58" i="10"/>
  <c r="AT58" i="10"/>
  <c r="AV58" i="10"/>
  <c r="AX58" i="10"/>
  <c r="AZ58" i="10"/>
  <c r="BF58" i="10"/>
  <c r="BH58" i="10"/>
  <c r="BJ58" i="10"/>
  <c r="BL58" i="10"/>
  <c r="BN58" i="10"/>
  <c r="BP58" i="10"/>
  <c r="BR52" i="10"/>
  <c r="BR42" i="10"/>
  <c r="B49" i="10"/>
  <c r="D49" i="10"/>
  <c r="F49" i="10"/>
  <c r="H49" i="10"/>
  <c r="J49" i="10"/>
  <c r="L49" i="10"/>
  <c r="P49" i="10"/>
  <c r="R49" i="10"/>
  <c r="T49" i="10"/>
  <c r="V49" i="10"/>
  <c r="X49" i="10"/>
  <c r="Z49" i="10"/>
  <c r="AD49" i="10"/>
  <c r="AF49" i="10"/>
  <c r="AH49" i="10"/>
  <c r="AJ49" i="10"/>
  <c r="AL49" i="10"/>
  <c r="AN49" i="10"/>
  <c r="AR49" i="10"/>
  <c r="AT49" i="10"/>
  <c r="AV49" i="10"/>
  <c r="AX49" i="10"/>
  <c r="AZ49" i="10"/>
  <c r="BP49" i="10"/>
  <c r="BN49" i="10"/>
  <c r="BL49" i="10"/>
  <c r="BJ49" i="10"/>
  <c r="BH49" i="10"/>
  <c r="BF49" i="10"/>
  <c r="N53" i="9"/>
  <c r="N52" i="9"/>
  <c r="AB53" i="9"/>
  <c r="AB52" i="9"/>
  <c r="AP53" i="9"/>
  <c r="AP52" i="9"/>
  <c r="BD53" i="9"/>
  <c r="BD52" i="9"/>
  <c r="B58" i="9"/>
  <c r="D58" i="9"/>
  <c r="F58" i="9"/>
  <c r="H58" i="9"/>
  <c r="J58" i="9"/>
  <c r="L58" i="9"/>
  <c r="P58" i="9"/>
  <c r="R58" i="9"/>
  <c r="T58" i="9"/>
  <c r="V58" i="9"/>
  <c r="X58" i="9"/>
  <c r="Z58" i="9"/>
  <c r="AD58" i="9"/>
  <c r="AF58" i="9"/>
  <c r="AH58" i="9"/>
  <c r="AJ58" i="9"/>
  <c r="AL58" i="9"/>
  <c r="AN58" i="9"/>
  <c r="AR58" i="9"/>
  <c r="AT58" i="9"/>
  <c r="AV58" i="9"/>
  <c r="AX58" i="9"/>
  <c r="AZ58" i="9"/>
  <c r="BB58" i="9"/>
  <c r="BF58" i="9"/>
  <c r="BH58" i="9"/>
  <c r="BJ58" i="9"/>
  <c r="BL58" i="9"/>
  <c r="BN58" i="9"/>
  <c r="BP58" i="9"/>
  <c r="BR53" i="9"/>
  <c r="BR52" i="9"/>
  <c r="BR45" i="9"/>
  <c r="BR42" i="9"/>
  <c r="BD45" i="9"/>
  <c r="BD44" i="9"/>
  <c r="BD43" i="9"/>
  <c r="BD42" i="9"/>
  <c r="AP42" i="9"/>
  <c r="AB45" i="9"/>
  <c r="AB42" i="9"/>
  <c r="N45" i="9"/>
  <c r="N42" i="9"/>
  <c r="B49" i="9"/>
  <c r="D49" i="9"/>
  <c r="F49" i="9"/>
  <c r="H49" i="9"/>
  <c r="J49" i="9"/>
  <c r="L49" i="9"/>
  <c r="P49" i="9"/>
  <c r="R49" i="9"/>
  <c r="T49" i="9"/>
  <c r="V49" i="9"/>
  <c r="X49" i="9"/>
  <c r="Z49" i="9"/>
  <c r="AD49" i="9"/>
  <c r="AF49" i="9"/>
  <c r="AH49" i="9"/>
  <c r="AJ49" i="9"/>
  <c r="AL49" i="9"/>
  <c r="AN49" i="9"/>
  <c r="AR49" i="9"/>
  <c r="AT49" i="9"/>
  <c r="AV49" i="9"/>
  <c r="AX49" i="9"/>
  <c r="AZ49" i="9"/>
  <c r="BB49" i="9"/>
  <c r="BP49" i="9"/>
  <c r="BN49" i="9"/>
  <c r="BL49" i="9"/>
  <c r="BJ49" i="9"/>
  <c r="BH49" i="9"/>
  <c r="BF49" i="9"/>
  <c r="N52" i="8"/>
  <c r="L58" i="8"/>
  <c r="J58" i="8"/>
  <c r="H58" i="8"/>
  <c r="F58" i="8"/>
  <c r="D58" i="8"/>
  <c r="B58" i="8"/>
  <c r="P58" i="8"/>
  <c r="R58" i="8"/>
  <c r="T58" i="8"/>
  <c r="V58" i="8"/>
  <c r="X58" i="8"/>
  <c r="Z58" i="8"/>
  <c r="AB52" i="8"/>
  <c r="AB42" i="8"/>
  <c r="Z49" i="8"/>
  <c r="X49" i="8"/>
  <c r="V49" i="8"/>
  <c r="T49" i="8"/>
  <c r="R49" i="8"/>
  <c r="P49" i="8"/>
  <c r="AD58" i="8"/>
  <c r="AF58" i="8"/>
  <c r="AH58" i="8"/>
  <c r="AJ58" i="8"/>
  <c r="AL58" i="8"/>
  <c r="AN58" i="8"/>
  <c r="AP52" i="8"/>
  <c r="AD49" i="8"/>
  <c r="AF49" i="8"/>
  <c r="AH49" i="8"/>
  <c r="AJ49" i="8"/>
  <c r="AL49" i="8"/>
  <c r="AN49" i="8"/>
  <c r="AP42" i="8"/>
  <c r="BD52" i="8"/>
  <c r="BB58" i="8"/>
  <c r="AZ58" i="8"/>
  <c r="AX58" i="8"/>
  <c r="AV58" i="8"/>
  <c r="AT58" i="8"/>
  <c r="AR58" i="8"/>
  <c r="AR49" i="8"/>
  <c r="AT49" i="8"/>
  <c r="AV49" i="8"/>
  <c r="AX49" i="8"/>
  <c r="AZ49" i="8"/>
  <c r="BB49" i="8"/>
  <c r="BD42" i="8"/>
  <c r="BR42" i="8"/>
  <c r="BP49" i="8"/>
  <c r="BN49" i="8"/>
  <c r="BL49" i="8"/>
  <c r="BJ49" i="8"/>
  <c r="BH49" i="8"/>
  <c r="BF49" i="8"/>
  <c r="N53" i="7"/>
  <c r="N52" i="7"/>
  <c r="L59" i="7"/>
  <c r="J59" i="7"/>
  <c r="H59" i="7"/>
  <c r="F59" i="7"/>
  <c r="D59" i="7"/>
  <c r="B59" i="7"/>
  <c r="N42" i="7"/>
  <c r="L49" i="7"/>
  <c r="J49" i="7"/>
  <c r="H49" i="7"/>
  <c r="F49" i="7"/>
  <c r="D49" i="7"/>
  <c r="B49" i="7"/>
  <c r="AB53" i="7"/>
  <c r="AB52" i="7"/>
  <c r="Z59" i="7"/>
  <c r="X59" i="7"/>
  <c r="V59" i="7"/>
  <c r="T59" i="7"/>
  <c r="R59" i="7"/>
  <c r="P59" i="7"/>
  <c r="P49" i="7"/>
  <c r="R49" i="7"/>
  <c r="T49" i="7"/>
  <c r="V49" i="7"/>
  <c r="X49" i="7"/>
  <c r="Z49" i="7"/>
  <c r="AB42" i="7"/>
  <c r="AD59" i="7"/>
  <c r="AF59" i="7"/>
  <c r="AH59" i="7"/>
  <c r="AJ59" i="7"/>
  <c r="AL59" i="7"/>
  <c r="AP42" i="7"/>
  <c r="AN49" i="7"/>
  <c r="AL49" i="7"/>
  <c r="AJ49" i="7"/>
  <c r="AH49" i="7"/>
  <c r="AF49" i="7"/>
  <c r="AD49" i="7"/>
  <c r="AR59" i="7"/>
  <c r="AT59" i="7"/>
  <c r="AV59" i="7"/>
  <c r="AX59" i="7"/>
  <c r="AZ59" i="7"/>
  <c r="BD44" i="7"/>
  <c r="BD43" i="7"/>
  <c r="BD42" i="7"/>
  <c r="BB49" i="7"/>
  <c r="AZ49" i="7"/>
  <c r="AX49" i="7"/>
  <c r="AV49" i="7"/>
  <c r="AT49" i="7"/>
  <c r="AR49" i="7"/>
  <c r="BR53" i="7"/>
  <c r="BP59" i="7"/>
  <c r="BN59" i="7"/>
  <c r="BL59" i="7"/>
  <c r="BJ59" i="7"/>
  <c r="BH59" i="7"/>
  <c r="BF59" i="7"/>
  <c r="BR42" i="7"/>
  <c r="BP49" i="7"/>
  <c r="BN49" i="7"/>
  <c r="BL49" i="7"/>
  <c r="BJ49" i="7"/>
  <c r="BH49" i="7"/>
  <c r="BF49" i="7"/>
  <c r="P59" i="6"/>
  <c r="R59" i="6"/>
  <c r="T59" i="6"/>
  <c r="V59" i="6"/>
  <c r="X59" i="6"/>
  <c r="Z59" i="6"/>
  <c r="Z49" i="6"/>
  <c r="X49" i="6"/>
  <c r="V49" i="6"/>
  <c r="T49" i="6"/>
  <c r="R49" i="6"/>
  <c r="P49" i="6"/>
  <c r="AD59" i="6"/>
  <c r="AF59" i="6"/>
  <c r="AH59" i="6"/>
  <c r="AJ59" i="6"/>
  <c r="AL59" i="6"/>
  <c r="AN59" i="6"/>
  <c r="AN49" i="6"/>
  <c r="AL49" i="6"/>
  <c r="AJ49" i="6"/>
  <c r="AH49" i="6"/>
  <c r="AF49" i="6"/>
  <c r="AD49" i="6"/>
  <c r="BD57" i="6"/>
  <c r="AV59" i="6"/>
  <c r="AR59" i="6"/>
  <c r="AT59" i="6"/>
  <c r="AX59" i="6"/>
  <c r="AZ59" i="6"/>
  <c r="BB59" i="6"/>
  <c r="BD56" i="6"/>
  <c r="BD55" i="6"/>
  <c r="BD54" i="6"/>
  <c r="BD53" i="6"/>
  <c r="BD52" i="6"/>
  <c r="BD46" i="6"/>
  <c r="BD45" i="6"/>
  <c r="BD44" i="6"/>
  <c r="BD43" i="6"/>
  <c r="BD42" i="6"/>
  <c r="BB49" i="6"/>
  <c r="AZ49" i="6"/>
  <c r="AX49" i="6"/>
  <c r="AV49" i="6"/>
  <c r="AT49" i="6"/>
  <c r="BF59" i="6"/>
  <c r="BH59" i="6"/>
  <c r="BJ59" i="6"/>
  <c r="BL59" i="6"/>
  <c r="BN59" i="6"/>
  <c r="BP59" i="6"/>
  <c r="BR54" i="6"/>
  <c r="BR53" i="6"/>
  <c r="BR52" i="6"/>
  <c r="BR46" i="6"/>
  <c r="BR45" i="6"/>
  <c r="BR42" i="6"/>
  <c r="BP49" i="6"/>
  <c r="BN49" i="6"/>
  <c r="BL49" i="6"/>
  <c r="BJ49" i="6"/>
  <c r="BH49" i="6"/>
  <c r="BF49" i="6"/>
  <c r="J59" i="6"/>
  <c r="H59" i="6"/>
  <c r="F59" i="6"/>
  <c r="D59" i="6"/>
  <c r="B59" i="6"/>
  <c r="J49" i="6"/>
  <c r="H49" i="6"/>
  <c r="F49" i="6"/>
  <c r="D49" i="6"/>
  <c r="B49" i="6"/>
  <c r="BD59" i="7" l="1"/>
  <c r="AP59" i="7"/>
  <c r="BR58" i="10"/>
  <c r="AP58" i="10"/>
  <c r="AP49" i="9"/>
  <c r="BR58" i="9"/>
  <c r="BD58" i="8"/>
  <c r="AP49" i="8"/>
  <c r="BD49" i="8"/>
  <c r="AB58" i="8"/>
  <c r="AP58" i="8"/>
  <c r="AB49" i="7"/>
  <c r="N59" i="7"/>
  <c r="BR49" i="10"/>
  <c r="AB58" i="10"/>
  <c r="N49" i="10"/>
  <c r="N58" i="10"/>
  <c r="AB49" i="10"/>
  <c r="AB58" i="9"/>
  <c r="N58" i="9"/>
  <c r="AB49" i="8"/>
  <c r="N49" i="8"/>
  <c r="AB59" i="7"/>
  <c r="N49" i="7"/>
  <c r="AP49" i="10"/>
  <c r="N49" i="9"/>
  <c r="BD58" i="9"/>
  <c r="BR49" i="9"/>
  <c r="AB49" i="9"/>
  <c r="AP58" i="9"/>
  <c r="BD49" i="9"/>
  <c r="N58" i="8"/>
  <c r="BR49" i="8"/>
  <c r="AP49" i="7"/>
  <c r="BD49" i="7"/>
  <c r="BR59" i="7"/>
  <c r="BR49" i="7"/>
  <c r="BD59" i="6"/>
  <c r="BD49" i="6"/>
  <c r="BR59" i="6"/>
  <c r="BR49" i="6"/>
  <c r="B63" i="2" l="1"/>
  <c r="B63" i="3"/>
  <c r="B78" i="3" s="1"/>
  <c r="B12" i="11"/>
  <c r="B16" i="11" s="1"/>
  <c r="B20" i="11" s="1"/>
  <c r="AP31" i="7"/>
  <c r="AN31" i="7"/>
  <c r="AJ31" i="7"/>
  <c r="AF31" i="7"/>
  <c r="AD31" i="7"/>
  <c r="AP31" i="10"/>
  <c r="AN31" i="10"/>
  <c r="AL31" i="10"/>
  <c r="AJ31" i="10"/>
  <c r="AH31" i="10"/>
  <c r="AF31" i="10"/>
  <c r="AD31" i="10"/>
  <c r="AP31" i="9"/>
  <c r="AN31" i="9"/>
  <c r="AL31" i="9"/>
  <c r="AJ31" i="9"/>
  <c r="AH31" i="9"/>
  <c r="AF31" i="9"/>
  <c r="AD31" i="9"/>
  <c r="AP31" i="8"/>
  <c r="AP37" i="8" s="1"/>
  <c r="AN31" i="8"/>
  <c r="AL31" i="8"/>
  <c r="AL37" i="8" s="1"/>
  <c r="AJ31" i="8"/>
  <c r="AH31" i="8"/>
  <c r="AF31" i="8"/>
  <c r="AD31" i="8"/>
  <c r="AN31" i="6"/>
  <c r="AL31" i="6"/>
  <c r="AJ31" i="6"/>
  <c r="AH31" i="6"/>
  <c r="AF31" i="6"/>
  <c r="AD31" i="6"/>
  <c r="AB31" i="10"/>
  <c r="Z31" i="10"/>
  <c r="X31" i="10"/>
  <c r="V31" i="10"/>
  <c r="T31" i="10"/>
  <c r="R31" i="10"/>
  <c r="P31" i="10"/>
  <c r="AB31" i="9"/>
  <c r="Z31" i="9"/>
  <c r="X31" i="9"/>
  <c r="V31" i="9"/>
  <c r="T31" i="9"/>
  <c r="R31" i="9"/>
  <c r="P31" i="9"/>
  <c r="AB31" i="8"/>
  <c r="AB37" i="8" s="1"/>
  <c r="Z31" i="8"/>
  <c r="X37" i="8"/>
  <c r="V31" i="8"/>
  <c r="T31" i="8"/>
  <c r="R31" i="8"/>
  <c r="P31" i="8"/>
  <c r="AB31" i="7"/>
  <c r="Z31" i="7"/>
  <c r="X31" i="7"/>
  <c r="V31" i="7"/>
  <c r="T31" i="7"/>
  <c r="R31" i="7"/>
  <c r="P31" i="7"/>
  <c r="X31" i="6"/>
  <c r="V31" i="6"/>
  <c r="T31" i="6"/>
  <c r="R31" i="6"/>
  <c r="P31" i="6"/>
  <c r="J66" i="5"/>
  <c r="H66" i="5"/>
  <c r="F66" i="5"/>
  <c r="J60" i="4"/>
  <c r="H60" i="4"/>
  <c r="F60" i="4"/>
  <c r="D60" i="4"/>
  <c r="J95" i="3"/>
  <c r="H95" i="3"/>
  <c r="F95" i="3"/>
  <c r="D95" i="3"/>
  <c r="J79" i="2"/>
  <c r="H79" i="2"/>
  <c r="F79" i="2"/>
  <c r="D79" i="2"/>
  <c r="J66" i="1"/>
  <c r="H66" i="1"/>
  <c r="F66" i="1"/>
  <c r="D66" i="1"/>
  <c r="J27" i="12"/>
  <c r="H27" i="12"/>
  <c r="F27" i="12"/>
  <c r="D27" i="12"/>
  <c r="F17" i="5"/>
  <c r="AR31" i="6" l="1"/>
  <c r="AZ31" i="6"/>
  <c r="AR31" i="8"/>
  <c r="AZ31" i="8"/>
  <c r="AZ37" i="8" s="1"/>
  <c r="AZ31" i="9"/>
  <c r="AR31" i="10"/>
  <c r="AT31" i="6"/>
  <c r="BB31" i="6"/>
  <c r="AT31" i="8"/>
  <c r="BB31" i="8"/>
  <c r="AT31" i="9"/>
  <c r="BB31" i="9"/>
  <c r="AT31" i="10"/>
  <c r="BB31" i="10"/>
  <c r="AR31" i="9"/>
  <c r="AZ31" i="10"/>
  <c r="AV31" i="6"/>
  <c r="BD31" i="6"/>
  <c r="AV31" i="8"/>
  <c r="BD31" i="8"/>
  <c r="BD37" i="8" s="1"/>
  <c r="AV31" i="9"/>
  <c r="BD31" i="9"/>
  <c r="AV31" i="10"/>
  <c r="BD31" i="10"/>
  <c r="AX31" i="6"/>
  <c r="AX31" i="8"/>
  <c r="AX31" i="9"/>
  <c r="AX31" i="10"/>
  <c r="BD31" i="7"/>
  <c r="AB31" i="6"/>
  <c r="AP28" i="6"/>
  <c r="AP31" i="6"/>
  <c r="B17" i="5"/>
  <c r="B21" i="5" s="1"/>
  <c r="B25" i="5" s="1"/>
  <c r="B29" i="5" s="1"/>
  <c r="B35" i="5" s="1"/>
  <c r="B17" i="4"/>
  <c r="B21" i="4" s="1"/>
  <c r="B25" i="4" s="1"/>
  <c r="B17" i="3"/>
  <c r="B21" i="3" s="1"/>
  <c r="B25" i="3" s="1"/>
  <c r="B29" i="3" s="1"/>
  <c r="B34" i="3" s="1"/>
  <c r="B29" i="4" l="1"/>
  <c r="B34" i="4" s="1"/>
  <c r="B17" i="2"/>
  <c r="B21" i="2" s="1"/>
  <c r="B25" i="2" s="1"/>
  <c r="B29" i="2" s="1"/>
  <c r="B34" i="2" s="1"/>
  <c r="B17" i="1"/>
  <c r="B21" i="1" l="1"/>
  <c r="B25" i="1" l="1"/>
  <c r="J17" i="2"/>
  <c r="B29" i="1" l="1"/>
  <c r="J17" i="1"/>
  <c r="BL31" i="9"/>
  <c r="BL31" i="10"/>
  <c r="BN31" i="8"/>
  <c r="BN37" i="8" s="1"/>
  <c r="BH31" i="7"/>
  <c r="BP31" i="10"/>
  <c r="BP31" i="8"/>
  <c r="BJ31" i="9"/>
  <c r="BJ31" i="8"/>
  <c r="J21" i="2"/>
  <c r="B34" i="1" l="1"/>
  <c r="BH31" i="9"/>
  <c r="BP31" i="7"/>
  <c r="BH31" i="10"/>
  <c r="BN31" i="10"/>
  <c r="BN31" i="7"/>
  <c r="BN31" i="9"/>
  <c r="BL31" i="7"/>
  <c r="BJ31" i="10"/>
  <c r="BJ31" i="7"/>
  <c r="BR31" i="9"/>
  <c r="BP31" i="9"/>
  <c r="BH31" i="8"/>
  <c r="BL31" i="8"/>
  <c r="J63" i="3"/>
  <c r="J78" i="3" s="1"/>
  <c r="H63" i="3"/>
  <c r="H78" i="3" s="1"/>
  <c r="F63" i="3"/>
  <c r="F78" i="3" s="1"/>
  <c r="D63" i="3"/>
  <c r="D78" i="3" s="1"/>
  <c r="J63" i="2"/>
  <c r="H63" i="2"/>
  <c r="F63" i="2"/>
  <c r="D63" i="2"/>
  <c r="BF31" i="7" l="1"/>
  <c r="BR31" i="10"/>
  <c r="BF31" i="8"/>
  <c r="BF31" i="9"/>
  <c r="BF31" i="10"/>
  <c r="J12" i="11"/>
  <c r="J16" i="11" s="1"/>
  <c r="J20" i="11" s="1"/>
  <c r="H12" i="11"/>
  <c r="H16" i="11" s="1"/>
  <c r="H20" i="11" s="1"/>
  <c r="F12" i="11"/>
  <c r="F16" i="11" s="1"/>
  <c r="F20" i="11" s="1"/>
  <c r="D12" i="11"/>
  <c r="D16" i="11" s="1"/>
  <c r="D20" i="11" s="1"/>
  <c r="H17" i="5"/>
  <c r="F21" i="5"/>
  <c r="D21" i="5"/>
  <c r="H17" i="4"/>
  <c r="H21" i="4" s="1"/>
  <c r="H25" i="4" s="1"/>
  <c r="H29" i="4" s="1"/>
  <c r="H34" i="4" s="1"/>
  <c r="F17" i="4"/>
  <c r="D17" i="4"/>
  <c r="D21" i="4" s="1"/>
  <c r="D25" i="4" s="1"/>
  <c r="D29" i="4" s="1"/>
  <c r="D34" i="4" s="1"/>
  <c r="J17" i="3"/>
  <c r="H17" i="3"/>
  <c r="H21" i="3" s="1"/>
  <c r="H25" i="3" s="1"/>
  <c r="H29" i="3" s="1"/>
  <c r="H34" i="3" s="1"/>
  <c r="F17" i="3"/>
  <c r="F21" i="3" s="1"/>
  <c r="F25" i="3" s="1"/>
  <c r="F29" i="3" s="1"/>
  <c r="F34" i="3" s="1"/>
  <c r="D17" i="3"/>
  <c r="J25" i="2"/>
  <c r="H17" i="2"/>
  <c r="H21" i="2" s="1"/>
  <c r="H25" i="2" s="1"/>
  <c r="H29" i="2" s="1"/>
  <c r="H34" i="2" s="1"/>
  <c r="F17" i="2"/>
  <c r="F21" i="2" s="1"/>
  <c r="F25" i="2" s="1"/>
  <c r="F29" i="2" s="1"/>
  <c r="F34" i="2" s="1"/>
  <c r="D17" i="2"/>
  <c r="D21" i="2" s="1"/>
  <c r="D25" i="2" s="1"/>
  <c r="D29" i="2" s="1"/>
  <c r="D34" i="2" s="1"/>
  <c r="J21" i="1"/>
  <c r="H17" i="1"/>
  <c r="H21" i="1" s="1"/>
  <c r="H25" i="1" s="1"/>
  <c r="H29" i="1" s="1"/>
  <c r="H34" i="1" s="1"/>
  <c r="F17" i="1"/>
  <c r="F21" i="1" s="1"/>
  <c r="F25" i="1" s="1"/>
  <c r="F29" i="1" s="1"/>
  <c r="F34" i="1" s="1"/>
  <c r="D17" i="1"/>
  <c r="D21" i="1" s="1"/>
  <c r="D25" i="1" s="1"/>
  <c r="D29" i="1" s="1"/>
  <c r="D34" i="1" s="1"/>
  <c r="F21" i="4" l="1"/>
  <c r="F25" i="4" s="1"/>
  <c r="F29" i="4" s="1"/>
  <c r="F34" i="4" s="1"/>
  <c r="D21" i="3"/>
  <c r="D25" i="3" s="1"/>
  <c r="D29" i="3" s="1"/>
  <c r="D34" i="3" s="1"/>
  <c r="D25" i="5"/>
  <c r="F25" i="5"/>
  <c r="H21" i="5"/>
  <c r="BR31" i="7"/>
  <c r="BR31" i="8"/>
  <c r="BR37" i="8" s="1"/>
  <c r="J25" i="1"/>
  <c r="J29" i="2"/>
  <c r="J34" i="2" s="1"/>
  <c r="J21" i="3"/>
  <c r="BJ31" i="6"/>
  <c r="Z37" i="9"/>
  <c r="R37" i="7"/>
  <c r="Z37" i="7"/>
  <c r="AT37" i="9"/>
  <c r="BL37" i="10"/>
  <c r="AT37" i="10"/>
  <c r="V37" i="7"/>
  <c r="P37" i="7"/>
  <c r="T37" i="7"/>
  <c r="AD37" i="7"/>
  <c r="BL37" i="9"/>
  <c r="AX37" i="7"/>
  <c r="BH37" i="7"/>
  <c r="BL37" i="7"/>
  <c r="BP37" i="7"/>
  <c r="R37" i="8"/>
  <c r="V37" i="8"/>
  <c r="Z37" i="8"/>
  <c r="P37" i="9"/>
  <c r="AZ37" i="9"/>
  <c r="BB37" i="10"/>
  <c r="R37" i="9"/>
  <c r="AJ37" i="9"/>
  <c r="AN37" i="9"/>
  <c r="BB37" i="9"/>
  <c r="BF37" i="7"/>
  <c r="BN37" i="7"/>
  <c r="P37" i="8"/>
  <c r="T37" i="8"/>
  <c r="AZ37" i="10"/>
  <c r="AH37" i="9"/>
  <c r="AR37" i="10"/>
  <c r="BJ37" i="10"/>
  <c r="X37" i="9"/>
  <c r="AR37" i="9"/>
  <c r="BJ37" i="9"/>
  <c r="AD37" i="8"/>
  <c r="AF37" i="8"/>
  <c r="AH37" i="8"/>
  <c r="AN37" i="8"/>
  <c r="AJ37" i="8"/>
  <c r="AR37" i="8"/>
  <c r="AT37" i="8"/>
  <c r="AV37" i="8"/>
  <c r="AX37" i="8"/>
  <c r="BB37" i="8"/>
  <c r="BH37" i="8"/>
  <c r="BJ37" i="8"/>
  <c r="BL37" i="8"/>
  <c r="BP37" i="8"/>
  <c r="AB37" i="10"/>
  <c r="P37" i="10"/>
  <c r="R37" i="10"/>
  <c r="T37" i="10"/>
  <c r="V37" i="10"/>
  <c r="X37" i="10"/>
  <c r="Z37" i="10"/>
  <c r="AP37" i="10"/>
  <c r="AD37" i="10"/>
  <c r="AF37" i="10"/>
  <c r="AH37" i="10"/>
  <c r="AN37" i="10"/>
  <c r="AJ37" i="10"/>
  <c r="AL37" i="10"/>
  <c r="BD37" i="10"/>
  <c r="AX37" i="10"/>
  <c r="BH37" i="10"/>
  <c r="BP37" i="10"/>
  <c r="AB37" i="9"/>
  <c r="V37" i="9"/>
  <c r="AF37" i="9"/>
  <c r="AX37" i="9"/>
  <c r="BH37" i="9"/>
  <c r="AV37" i="10"/>
  <c r="BF37" i="10"/>
  <c r="T37" i="9"/>
  <c r="AD37" i="9"/>
  <c r="AL37" i="9"/>
  <c r="AV37" i="9"/>
  <c r="BF37" i="9"/>
  <c r="BN37" i="9"/>
  <c r="BP37" i="9"/>
  <c r="BN37" i="10" l="1"/>
  <c r="X37" i="7"/>
  <c r="BR37" i="10"/>
  <c r="D29" i="5"/>
  <c r="BD37" i="9"/>
  <c r="BF37" i="8"/>
  <c r="BR37" i="9"/>
  <c r="AP37" i="9"/>
  <c r="F29" i="5"/>
  <c r="H25" i="5"/>
  <c r="J25" i="3"/>
  <c r="J29" i="1"/>
  <c r="J34" i="1" l="1"/>
  <c r="F35" i="5"/>
  <c r="D35" i="5"/>
  <c r="H29" i="5"/>
  <c r="J29" i="3"/>
  <c r="J34" i="3" s="1"/>
  <c r="N46" i="6"/>
  <c r="N49" i="6" s="1"/>
  <c r="N59" i="6"/>
  <c r="AB49" i="6"/>
  <c r="AB59" i="6"/>
  <c r="AP49" i="6"/>
  <c r="AP59" i="6"/>
  <c r="H35" i="5" l="1"/>
  <c r="B37" i="6" l="1"/>
  <c r="AV37" i="6" l="1"/>
  <c r="BJ37" i="6"/>
  <c r="AR37" i="6" l="1"/>
  <c r="BB37" i="6"/>
  <c r="AD37" i="6"/>
  <c r="AT37" i="6"/>
  <c r="AX37" i="6"/>
  <c r="AZ37" i="6"/>
  <c r="BD37" i="6"/>
  <c r="AP37" i="6"/>
  <c r="AF37" i="6" l="1"/>
  <c r="AJ37" i="6"/>
  <c r="AH37" i="6"/>
  <c r="AL37" i="6"/>
  <c r="AN37" i="6"/>
  <c r="AP38" i="6" l="1"/>
  <c r="AJ37" i="7" l="1"/>
  <c r="BR37" i="7"/>
  <c r="BJ37" i="7"/>
  <c r="AF37" i="7"/>
  <c r="BD37" i="7"/>
  <c r="AB37" i="7"/>
  <c r="AN37" i="7" l="1"/>
  <c r="AP37" i="7"/>
  <c r="AL37" i="7"/>
  <c r="J17" i="4" l="1"/>
  <c r="J17" i="5"/>
  <c r="J21" i="5" l="1"/>
  <c r="J21" i="4"/>
  <c r="J25" i="4" l="1"/>
  <c r="J25" i="5"/>
  <c r="J29" i="5" l="1"/>
  <c r="J35" i="5" s="1"/>
  <c r="J29" i="4"/>
  <c r="AZ37" i="7" l="1"/>
  <c r="J34" i="4"/>
  <c r="BB31" i="7"/>
  <c r="BP31" i="6"/>
  <c r="BH31" i="6"/>
  <c r="BH37" i="6" l="1"/>
  <c r="AT37" i="7"/>
  <c r="BB37" i="7"/>
  <c r="AV37" i="7"/>
  <c r="BN31" i="6"/>
  <c r="BF31" i="6"/>
  <c r="BL31" i="6"/>
  <c r="BF37" i="6" l="1"/>
  <c r="BN37" i="6"/>
  <c r="AR37" i="7"/>
  <c r="BR31" i="6"/>
  <c r="BL37" i="6"/>
  <c r="BR37" i="6" l="1"/>
  <c r="Z31" i="6" l="1"/>
  <c r="AB28" i="6"/>
</calcChain>
</file>

<file path=xl/sharedStrings.xml><?xml version="1.0" encoding="utf-8"?>
<sst xmlns="http://schemas.openxmlformats.org/spreadsheetml/2006/main" count="2068" uniqueCount="172">
  <si>
    <t>Quarter ended</t>
  </si>
  <si>
    <t>US$m</t>
  </si>
  <si>
    <t xml:space="preserve">Net interest income  </t>
  </si>
  <si>
    <t xml:space="preserve">Net fee income  </t>
  </si>
  <si>
    <t xml:space="preserve">Loan impairment charges and other credit risk provisions  </t>
  </si>
  <si>
    <t xml:space="preserve">Total operating expenses  </t>
  </si>
  <si>
    <t xml:space="preserve">Share of profit in associates and joint ventures  </t>
  </si>
  <si>
    <t>Other income</t>
  </si>
  <si>
    <t>Currency translation adjustment</t>
  </si>
  <si>
    <t>Acquisitions, disposals and dilutions</t>
  </si>
  <si>
    <t>31 Mar</t>
  </si>
  <si>
    <t>31 Dec</t>
  </si>
  <si>
    <t>30 Sep</t>
  </si>
  <si>
    <t>30 Jun</t>
  </si>
  <si>
    <t>Net operating income before loan impairment charges 
   and other credit risk provisions</t>
  </si>
  <si>
    <t>Revenue</t>
  </si>
  <si>
    <t>Operating expenses</t>
  </si>
  <si>
    <t>Retail</t>
  </si>
  <si>
    <t>Banking</t>
  </si>
  <si>
    <t>and Wealth</t>
  </si>
  <si>
    <t>Management</t>
  </si>
  <si>
    <t>Commercial</t>
  </si>
  <si>
    <t>Global</t>
  </si>
  <si>
    <t>and</t>
  </si>
  <si>
    <t>Markets</t>
  </si>
  <si>
    <t>Other</t>
  </si>
  <si>
    <t>Inter-</t>
  </si>
  <si>
    <t>segment</t>
  </si>
  <si>
    <t>elimination</t>
  </si>
  <si>
    <t>Total</t>
  </si>
  <si>
    <t>Management view of revenue</t>
  </si>
  <si>
    <t>Global Trade and Receivables Finance</t>
  </si>
  <si>
    <t>Credit and lending</t>
  </si>
  <si>
    <t xml:space="preserve">   Credit</t>
  </si>
  <si>
    <t xml:space="preserve">   Rates</t>
  </si>
  <si>
    <t xml:space="preserve">   Foreign Exchange</t>
  </si>
  <si>
    <t xml:space="preserve">   Equities</t>
  </si>
  <si>
    <t>Capital Financing</t>
  </si>
  <si>
    <t>Payments and Cash Management</t>
  </si>
  <si>
    <t>Securities Services</t>
  </si>
  <si>
    <t>Balance Sheet Management</t>
  </si>
  <si>
    <t>Principal Investments</t>
  </si>
  <si>
    <t>Debit valuation adjustment</t>
  </si>
  <si>
    <t xml:space="preserve">    Comparatives have been restated for this change.</t>
  </si>
  <si>
    <t>Reported profit/(loss) before tax</t>
  </si>
  <si>
    <t>Underlying profit/(loss) before tax</t>
  </si>
  <si>
    <t>Reconciliation of reported and underlying UK profit/(loss) before tax</t>
  </si>
  <si>
    <t>Reconciliation of reported and underlying Hong Kong profit/(loss) before tax</t>
  </si>
  <si>
    <t>Operating profit/(loss)</t>
  </si>
  <si>
    <t>US run-off portfolios</t>
  </si>
  <si>
    <t>Loan portfolio information</t>
  </si>
  <si>
    <t>Loans and advances to customers (gross)</t>
  </si>
  <si>
    <t>Loans and advances to customers - held for sale</t>
  </si>
  <si>
    <t>Impairment allowances</t>
  </si>
  <si>
    <t>Impairment allowances - assets held for sale</t>
  </si>
  <si>
    <t>2+ delinquency</t>
  </si>
  <si>
    <t>Write-offs (net)</t>
  </si>
  <si>
    <t>%</t>
  </si>
  <si>
    <t xml:space="preserve">   Impairment allowances</t>
  </si>
  <si>
    <t xml:space="preserve">   Loan impairment charges</t>
  </si>
  <si>
    <t xml:space="preserve">   2+ delinquency</t>
  </si>
  <si>
    <t xml:space="preserve">   Write-offs</t>
  </si>
  <si>
    <t>Risk-weighted assets</t>
  </si>
  <si>
    <t>Retail Banking and Wealth Management</t>
  </si>
  <si>
    <t>Commercial Banking</t>
  </si>
  <si>
    <t>Global Banking and Markets</t>
  </si>
  <si>
    <t>Global Private Banking</t>
  </si>
  <si>
    <t>Europe</t>
  </si>
  <si>
    <t>Middle East and North Africa</t>
  </si>
  <si>
    <t>North America</t>
  </si>
  <si>
    <t>Latin America</t>
  </si>
  <si>
    <t>Asia</t>
  </si>
  <si>
    <t>Balance sheet data</t>
  </si>
  <si>
    <t>Loans and advances to customers (net)</t>
  </si>
  <si>
    <t>Note:  Risk-weighted asset data by geographical region is provided in a separate tab at the end of this document.</t>
  </si>
  <si>
    <t>Private</t>
  </si>
  <si>
    <t>Own credit spread</t>
  </si>
  <si>
    <t>Trading contributions of disposals and dilutions</t>
  </si>
  <si>
    <t>Reconciliation of reported and underlying profit before tax</t>
  </si>
  <si>
    <t>Underlying profit before tax</t>
  </si>
  <si>
    <t>DVA adjustments</t>
  </si>
  <si>
    <t>FX gains relating to the sterling (£) debt issued by HSBC Holdings to HSBC Bank plc</t>
  </si>
  <si>
    <t>Non-qualifying hedges</t>
  </si>
  <si>
    <t>Loss on sale of HFC Bank UK secured loan portfolio</t>
  </si>
  <si>
    <t>Loss on write-off of goodwill relating to Monaco business</t>
  </si>
  <si>
    <t>UK customer redress charges</t>
  </si>
  <si>
    <t>Restructuring and related costs</t>
  </si>
  <si>
    <t>Provision for regulatory investigations in GPB</t>
  </si>
  <si>
    <t>UK accounting gain on changes in ill-health benefits</t>
  </si>
  <si>
    <t>UK bank levy</t>
  </si>
  <si>
    <t>Litigation provision in GB&amp;M Europe (Thema/Madoff)</t>
  </si>
  <si>
    <t>Net gain recognised on completion of the Ping An sale</t>
  </si>
  <si>
    <t>Loss on termination of cash flow hedges in CML</t>
  </si>
  <si>
    <t>US customer remediation provision relating to CRS</t>
  </si>
  <si>
    <t>Loss on sale of several tranches of real estate secured accounts</t>
  </si>
  <si>
    <t>Significant items</t>
  </si>
  <si>
    <t>31 March 2014</t>
  </si>
  <si>
    <t>31 December 2013</t>
  </si>
  <si>
    <t>30 September 2013</t>
  </si>
  <si>
    <t>30 June 2013</t>
  </si>
  <si>
    <t>31 March 2013</t>
  </si>
  <si>
    <t>US run-off</t>
  </si>
  <si>
    <t>Principal</t>
  </si>
  <si>
    <t>RBWM</t>
  </si>
  <si>
    <t>portfolio</t>
  </si>
  <si>
    <t xml:space="preserve">Net operating income  </t>
  </si>
  <si>
    <t xml:space="preserve">Operating profit  </t>
  </si>
  <si>
    <t xml:space="preserve">Profit before tax  </t>
  </si>
  <si>
    <t>HSBC</t>
  </si>
  <si>
    <t>At</t>
  </si>
  <si>
    <t>savings deposits</t>
  </si>
  <si>
    <r>
      <t>Management view of total operating income</t>
    </r>
    <r>
      <rPr>
        <vertAlign val="superscript"/>
        <sz val="9.5"/>
        <rFont val="Times New Roman"/>
        <family val="1"/>
      </rPr>
      <t>1</t>
    </r>
  </si>
  <si>
    <t xml:space="preserve">FX gains relating to the sterling (£) debt issued by HSBC Holdings </t>
  </si>
  <si>
    <t xml:space="preserve"> to HSBC Bank plc</t>
  </si>
  <si>
    <t>Quarter ended 31 Mar 2014</t>
  </si>
  <si>
    <t>Quarter ended 31 Dec 2013</t>
  </si>
  <si>
    <t>Quarter ended 30 Sep 2013</t>
  </si>
  <si>
    <t>Quarter ended 30 Jun 2013</t>
  </si>
  <si>
    <t>Quarter ended 31 Mar 2013</t>
  </si>
  <si>
    <t>At 31 Mar 2014</t>
  </si>
  <si>
    <t>At31 Dec 2013</t>
  </si>
  <si>
    <t>At 30 Sep 2013</t>
  </si>
  <si>
    <t>At 30 Jun 2013</t>
  </si>
  <si>
    <t>At 31 Mar 2013</t>
  </si>
  <si>
    <t>US$bn</t>
  </si>
  <si>
    <t>Gain/(loss) on disposal or dilution</t>
  </si>
  <si>
    <t>Principal RBWM</t>
  </si>
  <si>
    <t>All information is on a reported basis unless otherwise stated.  Underlying basis eliminates effects of foreign currency translation differences, acquisitions, disposals and changes in ownership levels of subsidiaries, associates, joint ventures and businesses, and changes in fair value due to movements in credit spread on own long-term debt issues by the Group and designated at fair value.</t>
  </si>
  <si>
    <r>
      <t>2013</t>
    </r>
    <r>
      <rPr>
        <vertAlign val="superscript"/>
        <sz val="9.5"/>
        <color theme="1"/>
        <rFont val="Times New Roman"/>
        <family val="1"/>
      </rPr>
      <t>1</t>
    </r>
  </si>
  <si>
    <r>
      <t>Net operating income before loan impairment charges 
   and other credit risk provisions</t>
    </r>
    <r>
      <rPr>
        <vertAlign val="superscript"/>
        <sz val="9.5"/>
        <color theme="1"/>
        <rFont val="Times New Roman"/>
        <family val="1"/>
      </rPr>
      <t>2</t>
    </r>
  </si>
  <si>
    <r>
      <t xml:space="preserve">Net operating income </t>
    </r>
    <r>
      <rPr>
        <sz val="9.5"/>
        <color theme="1"/>
        <rFont val="Times New Roman"/>
        <family val="1"/>
      </rPr>
      <t xml:space="preserve"> </t>
    </r>
  </si>
  <si>
    <r>
      <t xml:space="preserve">Profit/(loss) before tax </t>
    </r>
    <r>
      <rPr>
        <sz val="9.5"/>
        <color theme="1"/>
        <rFont val="Times New Roman"/>
        <family val="1"/>
      </rPr>
      <t xml:space="preserve"> </t>
    </r>
  </si>
  <si>
    <r>
      <t xml:space="preserve">1  </t>
    </r>
    <r>
      <rPr>
        <i/>
        <sz val="9.5"/>
        <color theme="1"/>
        <rFont val="Times New Roman"/>
        <family val="1"/>
      </rPr>
      <t>The quarter ended 31 March 2013 includes the loss on sale and results of the US Insurance business.</t>
    </r>
  </si>
  <si>
    <r>
      <t xml:space="preserve">2  </t>
    </r>
    <r>
      <rPr>
        <i/>
        <sz val="9.5"/>
        <color theme="1"/>
        <rFont val="Times New Roman"/>
        <family val="1"/>
      </rPr>
      <t xml:space="preserve">'Net operating income before loan impairment charges and other credit risk provisions' and 'Profit/(loss) before tax' exclude movements in </t>
    </r>
  </si>
  <si>
    <r>
      <t xml:space="preserve">    </t>
    </r>
    <r>
      <rPr>
        <i/>
        <sz val="9.5"/>
        <color theme="1"/>
        <rFont val="Times New Roman"/>
        <family val="1"/>
      </rPr>
      <t>fair value of own debt, and include the effect of non-qualifying hedges.</t>
    </r>
  </si>
  <si>
    <r>
      <t>Ratios</t>
    </r>
    <r>
      <rPr>
        <vertAlign val="superscript"/>
        <sz val="9.5"/>
        <color theme="1"/>
        <rFont val="Times New Roman"/>
        <family val="1"/>
      </rPr>
      <t>1</t>
    </r>
    <r>
      <rPr>
        <sz val="9.5"/>
        <color theme="1"/>
        <rFont val="Times New Roman"/>
        <family val="1"/>
      </rPr>
      <t>:</t>
    </r>
  </si>
  <si>
    <r>
      <t xml:space="preserve">1  </t>
    </r>
    <r>
      <rPr>
        <i/>
        <sz val="9.5"/>
        <color theme="1"/>
        <rFont val="Times New Roman"/>
        <family val="1"/>
      </rPr>
      <t>The 'write-offs' and 'loan impairment charges' ratios are a percentage of average total loans and advances (quarter annualised), while</t>
    </r>
  </si>
  <si>
    <r>
      <t xml:space="preserve">    </t>
    </r>
    <r>
      <rPr>
        <i/>
        <sz val="9.5"/>
        <color theme="1"/>
        <rFont val="Times New Roman"/>
        <family val="1"/>
      </rPr>
      <t>the 'impairment allowances' and '2+ delinquency' ratios are a percentage of period end loans and advances to customers (gross).  All</t>
    </r>
  </si>
  <si>
    <r>
      <t xml:space="preserve">    </t>
    </r>
    <r>
      <rPr>
        <i/>
        <sz val="9.5"/>
        <color theme="1"/>
        <rFont val="Times New Roman"/>
        <family val="1"/>
      </rPr>
      <t>ratios include assets held for sale.</t>
    </r>
  </si>
  <si>
    <r>
      <t>Total operating income</t>
    </r>
    <r>
      <rPr>
        <vertAlign val="superscript"/>
        <sz val="9.5"/>
        <color theme="1"/>
        <rFont val="Times New Roman"/>
        <family val="1"/>
      </rPr>
      <t>2</t>
    </r>
  </si>
  <si>
    <r>
      <t xml:space="preserve">2  </t>
    </r>
    <r>
      <rPr>
        <i/>
        <sz val="9.5"/>
        <color theme="1"/>
        <rFont val="Times New Roman"/>
        <family val="1"/>
      </rPr>
      <t>Net operating income before loan impairment charges and other credit risk provisions, also referred to as 'revenue'.</t>
    </r>
  </si>
  <si>
    <r>
      <t>Global Trade and Receivables Finance</t>
    </r>
    <r>
      <rPr>
        <vertAlign val="superscript"/>
        <sz val="9.5"/>
        <color theme="1"/>
        <rFont val="Times New Roman"/>
        <family val="1"/>
      </rPr>
      <t>1</t>
    </r>
  </si>
  <si>
    <r>
      <t>Payments and Cash Management</t>
    </r>
    <r>
      <rPr>
        <vertAlign val="superscript"/>
        <sz val="9.5"/>
        <color theme="1"/>
        <rFont val="Times New Roman"/>
        <family val="1"/>
      </rPr>
      <t>1</t>
    </r>
    <r>
      <rPr>
        <sz val="9.5"/>
        <color theme="1"/>
        <rFont val="Times New Roman"/>
        <family val="1"/>
      </rPr>
      <t xml:space="preserve">, current accounts and </t>
    </r>
  </si>
  <si>
    <r>
      <t>Net operating income</t>
    </r>
    <r>
      <rPr>
        <vertAlign val="superscript"/>
        <sz val="9.5"/>
        <color theme="1"/>
        <rFont val="Times New Roman"/>
        <family val="1"/>
      </rPr>
      <t>2</t>
    </r>
  </si>
  <si>
    <r>
      <t xml:space="preserve">1  </t>
    </r>
    <r>
      <rPr>
        <i/>
        <sz val="9.5"/>
        <color theme="1"/>
        <rFont val="Times New Roman"/>
        <family val="1"/>
      </rPr>
      <t>'Global Trade and Receivables Finance' and 'Payments and Cash Management' include revenue attributable to foreign exchange products.</t>
    </r>
  </si>
  <si>
    <r>
      <t xml:space="preserve">2  </t>
    </r>
    <r>
      <rPr>
        <i/>
        <sz val="9.5"/>
        <color theme="1"/>
        <rFont val="Times New Roman"/>
        <family val="1"/>
      </rPr>
      <t>Net operating income before loan impairment charges and other credit risk provisions, also referred to as revenue.</t>
    </r>
  </si>
  <si>
    <t>DATA PACK</t>
  </si>
  <si>
    <t>HSBC HOLDINGS PLC</t>
  </si>
  <si>
    <t>1Q 2014</t>
  </si>
  <si>
    <r>
      <t xml:space="preserve">1  </t>
    </r>
    <r>
      <rPr>
        <i/>
        <sz val="9.5"/>
        <color theme="1"/>
        <rFont val="Times New Roman"/>
        <family val="1"/>
      </rPr>
      <t>The management view of income reflects the new management structure of GB&amp;M which has been in place since 12 August 2013.</t>
    </r>
  </si>
  <si>
    <t>Net interest income/(expense)</t>
  </si>
  <si>
    <t>Net fee income/(expense)</t>
  </si>
  <si>
    <t>Net trading income/(expense)</t>
  </si>
  <si>
    <t>Other income/(expense)</t>
  </si>
  <si>
    <t>Net operating income/(expense) before loan impairment charges 
   and other credit risk provisions</t>
  </si>
  <si>
    <t xml:space="preserve">Loan impairment (charges)/recoveries and other credit risk provisions  </t>
  </si>
  <si>
    <t>Net operating income/(expenses)</t>
  </si>
  <si>
    <t xml:space="preserve">Share of profit/(loss) in associates and joint ventures  </t>
  </si>
  <si>
    <t xml:space="preserve">Profit/(loss) before tax  </t>
  </si>
  <si>
    <t>Gain/(loss) on sale of several tranches of real estate secured accounts</t>
  </si>
  <si>
    <t>Net operating income/(expense)</t>
  </si>
  <si>
    <r>
      <t xml:space="preserve">The financial information on which this supplement is based is unaudited and has been prepared in accordance with HSBC's significant accounting policies as described in the </t>
    </r>
    <r>
      <rPr>
        <i/>
        <sz val="11"/>
        <color rgb="FF000000"/>
        <rFont val="Times New Roman"/>
        <family val="1"/>
      </rPr>
      <t xml:space="preserve">Annual Report and Accounts 2013, </t>
    </r>
    <r>
      <rPr>
        <sz val="11"/>
        <color rgb="FF000000"/>
        <rFont val="Times New Roman"/>
        <family val="1"/>
      </rPr>
      <t xml:space="preserve">with the exception of the adoption of amendments to the offsetting requirements of IAS 32 ‘Financial Instruments: Presentation’. The amendments have been applied retrospectively and have not had a material effect on HSBC's financial information. The financial information does not constitute interim financial statements prepared in accordance with IAS 34 ‘Interim Financial Reporting’, is not complete and should be read in conjunction with the </t>
    </r>
    <r>
      <rPr>
        <i/>
        <sz val="11"/>
        <color rgb="FF000000"/>
        <rFont val="Times New Roman"/>
        <family val="1"/>
      </rPr>
      <t>Annual Report and Accounts 2013</t>
    </r>
    <r>
      <rPr>
        <sz val="11"/>
        <color rgb="FF000000"/>
        <rFont val="Times New Roman"/>
        <family val="1"/>
      </rPr>
      <t xml:space="preserve">, the </t>
    </r>
    <r>
      <rPr>
        <i/>
        <sz val="11"/>
        <color rgb="FF000000"/>
        <rFont val="Times New Roman"/>
        <family val="1"/>
      </rPr>
      <t>Interim Management Statement – 1Q 2014</t>
    </r>
    <r>
      <rPr>
        <sz val="11"/>
        <color rgb="FF000000"/>
        <rFont val="Times New Roman"/>
        <family val="1"/>
      </rPr>
      <t xml:space="preserve"> and other reports and financial information published by HSBC.</t>
    </r>
  </si>
  <si>
    <t>The financial information on which this supplement is based is unaudited and has been prepared in accordance with HSBC's significant accounting policies as described in the Annual Report and Accounts 2013, with the exception of the adoption of amendments to the offsetting requirements of IAS 32 ‘Financial Instruments: Presentation’. The amendments have been applied retrospectively and have not had a material effect on HSBC's financial information. The financial information does not constitute interim financial statements prepared in accordance with IAS 34 ‘Interim Financial Reporting’, is not complete and should be read in conjunction with the Annual Report and Accounts 2013, the Interim Management Statement – 1Q 2014 and other reports and financial information published by HSBC.</t>
  </si>
  <si>
    <r>
      <t>RWAs by global business</t>
    </r>
    <r>
      <rPr>
        <vertAlign val="superscript"/>
        <sz val="9.5"/>
        <rFont val="Times New Roman"/>
        <family val="1"/>
      </rPr>
      <t>1</t>
    </r>
  </si>
  <si>
    <r>
      <t>RWAs by geographical regions</t>
    </r>
    <r>
      <rPr>
        <vertAlign val="superscript"/>
        <sz val="9.5"/>
        <rFont val="Times New Roman"/>
        <family val="1"/>
      </rPr>
      <t>1,2</t>
    </r>
  </si>
  <si>
    <r>
      <t xml:space="preserve">2  </t>
    </r>
    <r>
      <rPr>
        <i/>
        <sz val="9.5"/>
        <color theme="1"/>
        <rFont val="Times New Roman"/>
        <family val="1"/>
      </rPr>
      <t>RWAs are non-additive across geographical regions due to the market risk diversification effects within the Group.</t>
    </r>
  </si>
  <si>
    <r>
      <t xml:space="preserve">1  </t>
    </r>
    <r>
      <rPr>
        <i/>
        <sz val="9.5"/>
        <color theme="1"/>
        <rFont val="Times New Roman"/>
        <family val="1"/>
      </rPr>
      <t>RWAs at 31 March 2014 are calculated and presented on a CRD IV basis. Prior periods are on a Basel 2.5 basis.</t>
    </r>
  </si>
  <si>
    <t>Litigation provision in GB&amp;M Europe (Thema / Madoff)</t>
  </si>
  <si>
    <t>HSBC Holdings plc</t>
  </si>
  <si>
    <t>FX gains relating to the sterling debt issued by HSBC Holdings to HSBC Bank plc</t>
  </si>
  <si>
    <t>RWAs at 31 March 2014 are calculated and presented on a CRD IV basis. Prior periods are on a Basel 2.5 basis.</t>
  </si>
  <si>
    <t>Customer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</si>
</sst>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0">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_-;\-* #,##0_-;_-* &quot;-&quot;??_-;_-@_-"/>
    <numFmt numFmtId="169" formatCode="#,##0;\(#,##0\);\-"/>
    <numFmt numFmtId="170" formatCode="#,##0.0"/>
    <numFmt numFmtId="171" formatCode="#,##0;\(#,##0\)"/>
    <numFmt numFmtId="172" formatCode="_ * #,##0.00_ ;_ * \-#,##0.00_ ;_ * &quot;-&quot;??_ ;_ @_ "/>
    <numFmt numFmtId="173" formatCode="_-&quot;$&quot;* #,##0_-;\-&quot;$&quot;* #,##0_-;_-&quot;$&quot;* &quot;-&quot;_-;_-@_-"/>
    <numFmt numFmtId="174" formatCode="_-* #,##0\ _F_-;\-* #,##0\ _F_-;_-* &quot;-&quot;\ _F_-;_-@_-"/>
    <numFmt numFmtId="175" formatCode="#,##0.0_);[Red]\(#,##0.0\)"/>
    <numFmt numFmtId="176" formatCode="0\A"/>
    <numFmt numFmtId="177" formatCode="#,##0.00_ ;[Red]\-#,##0.00\ "/>
    <numFmt numFmtId="178" formatCode="#,##0.0_);\(#,##0.0\)"/>
    <numFmt numFmtId="179" formatCode="mmmm\ dd\,\ yyyy"/>
    <numFmt numFmtId="180" formatCode="&quot;£&quot;#,##0.00_);[Red]\(&quot;£&quot;#,##0.00\)"/>
    <numFmt numFmtId="181" formatCode="#,##0;[Red]\(#,##0\)"/>
    <numFmt numFmtId="182" formatCode="_ * #,##0_ ;_ * \-#,##0_ ;_ * &quot;-&quot;_ ;_ @_ "/>
    <numFmt numFmtId="183" formatCode="#,##0.0;\(#,##0.0\)"/>
    <numFmt numFmtId="184" formatCode="#,##0.0_);\(#,##0.0\);\-_)"/>
    <numFmt numFmtId="185" formatCode="[Red]#,###"/>
    <numFmt numFmtId="186" formatCode="\$0.00;\(\$0.00\)"/>
    <numFmt numFmtId="187" formatCode="_-* #,##0.00\ _F_-;\-* #,##0.00\ _F_-;_-* &quot;-&quot;??\ _F_-;_-@_-"/>
    <numFmt numFmtId="188" formatCode="_-* #,##0.00\ &quot;€&quot;_-;\-* #,##0.00\ &quot;€&quot;_-;_-* &quot;-&quot;??\ &quot;€&quot;_-;_-@_-"/>
    <numFmt numFmtId="189" formatCode="0.0&quot;  &quot;"/>
    <numFmt numFmtId="190" formatCode="d\-mmmm\-yyyy"/>
    <numFmt numFmtId="191" formatCode="#,##0.0000_);[Red]\(#,##0.0000\)"/>
    <numFmt numFmtId="192" formatCode="0.0%"/>
    <numFmt numFmtId="193" formatCode="_-* #,##0_-;\(#,##0\);_-* &quot;–&quot;_-;_-@_-"/>
    <numFmt numFmtId="194" formatCode="#,###_);\(#,###\);\-_)"/>
    <numFmt numFmtId="195" formatCode=";;;"/>
    <numFmt numFmtId="196" formatCode="0.0"/>
    <numFmt numFmtId="197" formatCode="&quot;JPY &quot;#,##0&quot; Cr &quot;;[Red]&quot;JPY &quot;\-#,##0&quot; Dr &quot;;\-"/>
    <numFmt numFmtId="198" formatCode="_-* #,##0\ _€_-;\-* #,##0\ _€_-;_-* &quot;-&quot;\ _€_-;_-@_-"/>
    <numFmt numFmtId="199" formatCode="#,##0.0,_);[Red]\(#,##0.0,\)"/>
    <numFmt numFmtId="200" formatCode="_-* #,##0\ &quot;F&quot;_-;\-* #,##0\ &quot;F&quot;_-;_-* &quot;-&quot;\ &quot;F&quot;_-;_-@_-"/>
    <numFmt numFmtId="201" formatCode="_-* #,##0.00\ &quot;F&quot;_-;\-* #,##0.00\ &quot;F&quot;_-;_-* &quot;-&quot;??\ &quot;F&quot;_-;_-@_-"/>
    <numFmt numFmtId="202" formatCode="_-* #,##0\ &quot;€&quot;_-;\-* #,##0\ &quot;€&quot;_-;_-* &quot;-&quot;\ &quot;€&quot;_-;_-@_-"/>
    <numFmt numFmtId="203" formatCode="&quot;£&quot;#,##0.00_);\(&quot;£&quot;#,##0.00\)"/>
    <numFmt numFmtId="204" formatCode="General_)"/>
    <numFmt numFmtId="205" formatCode="0;\-0;"/>
    <numFmt numFmtId="206" formatCode="#,##0.0\ \ \ ;\(#,##0.0\)\ \ "/>
    <numFmt numFmtId="207" formatCode="#,##0.00;[Red]\(#,##0.00\)"/>
    <numFmt numFmtId="208" formatCode="#,##0.0%_);[Red]\(#,##0.0%\)"/>
    <numFmt numFmtId="209" formatCode="\+0.0%;\-0.0%"/>
    <numFmt numFmtId="210" formatCode="0.000"/>
    <numFmt numFmtId="211" formatCode="&quot;Yes&quot;;[Red]&quot;No&quot;"/>
    <numFmt numFmtId="212" formatCode="0.00000"/>
    <numFmt numFmtId="213" formatCode="[&gt;0]General"/>
    <numFmt numFmtId="214" formatCode="#,##0.0000"/>
    <numFmt numFmtId="215" formatCode="#,##0;\(#,##0\);\–;@"/>
    <numFmt numFmtId="216" formatCode="0.0000"/>
    <numFmt numFmtId="217" formatCode="0.0000%"/>
    <numFmt numFmtId="218" formatCode="d\ mmm\ yy"/>
    <numFmt numFmtId="219" formatCode="\+\ 0.0%;\-\ 0.0%"/>
    <numFmt numFmtId="220" formatCode="_-* #,##0.00\ _k_r_-;\-* #,##0.00\ _k_r_-;_-* &quot;-&quot;??\ _k_r_-;_-@_-"/>
    <numFmt numFmtId="221" formatCode="_-* #,##0\ _k_r_-;\-* #,##0\ _k_r_-;_-* &quot;-&quot;\ _k_r_-;_-@_-"/>
    <numFmt numFmtId="222" formatCode="_-* #,##0.00\ &quot;kr&quot;_-;\-* #,##0.00\ &quot;kr&quot;_-;_-* &quot;-&quot;??\ &quot;kr&quot;_-;_-@_-"/>
    <numFmt numFmtId="223" formatCode="_-* #,##0\ &quot;kr&quot;_-;\-* #,##0\ &quot;kr&quot;_-;_-* &quot;-&quot;\ &quot;kr&quot;_-;_-@_-"/>
    <numFmt numFmtId="224" formatCode="_-* ###0_-;\(###0\);_-* &quot;–&quot;_-;_-@_-"/>
    <numFmt numFmtId="225" formatCode="_(* ###0_);_(* \(###0\);_(* &quot;-&quot;_);_(@_)"/>
    <numFmt numFmtId="226" formatCode="#,###.0_);\(#,###.0\);\-_)"/>
  </numFmts>
  <fonts count="186">
    <font>
      <sz val="11"/>
      <color theme="1"/>
      <name val="Calibri"/>
      <family val="2"/>
      <scheme val="minor"/>
    </font>
    <font>
      <sz val="9.5"/>
      <color rgb="FFFF0000"/>
      <name val="Univers LT 45 Light"/>
    </font>
    <font>
      <sz val="11"/>
      <color theme="1"/>
      <name val="Calibri"/>
      <family val="2"/>
      <scheme val="minor"/>
    </font>
    <font>
      <sz val="11"/>
      <name val="Arial"/>
      <family val="2"/>
    </font>
    <font>
      <sz val="10"/>
      <name val="Helv"/>
      <charset val="204"/>
    </font>
    <font>
      <sz val="10"/>
      <name val="Arial"/>
      <family val="2"/>
    </font>
    <font>
      <sz val="12"/>
      <name val="??"/>
      <charset val="134"/>
    </font>
    <font>
      <sz val="10"/>
      <name val="Arial"/>
      <family val="2"/>
      <charset val="204"/>
    </font>
    <font>
      <sz val="12"/>
      <name val="¡Ps2OcuAe"/>
      <family val="2"/>
    </font>
    <font>
      <sz val="12"/>
      <name val="·s??©???"/>
      <family val="2"/>
      <charset val="204"/>
    </font>
    <font>
      <u/>
      <sz val="12"/>
      <color indexed="12"/>
      <name val="!Ps2OcuAe"/>
      <family val="2"/>
      <charset val="204"/>
    </font>
    <font>
      <u/>
      <sz val="11"/>
      <color indexed="12"/>
      <name val="Times New Roman"/>
      <family val="1"/>
      <charset val="204"/>
    </font>
    <font>
      <u/>
      <sz val="12"/>
      <color indexed="12"/>
      <name val="?Ps2OcuAe"/>
      <family val="2"/>
      <charset val="204"/>
    </font>
    <font>
      <u/>
      <sz val="12"/>
      <color indexed="12"/>
      <name val="!Ps2OcuAe"/>
      <family val="2"/>
    </font>
    <font>
      <u/>
      <sz val="11"/>
      <color indexed="12"/>
      <name val="Times New Roman"/>
      <family val="1"/>
    </font>
    <font>
      <u/>
      <sz val="12"/>
      <color indexed="12"/>
      <name val="¡Ps2OcuAe"/>
      <family val="2"/>
    </font>
    <font>
      <sz val="10"/>
      <name val="Times New Roman"/>
      <family val="1"/>
    </font>
    <font>
      <u/>
      <sz val="10"/>
      <color indexed="20"/>
      <name val="Arial"/>
      <family val="2"/>
    </font>
    <font>
      <u/>
      <sz val="10"/>
      <color indexed="20"/>
      <name val="Arial"/>
      <family val="2"/>
      <charset val="162"/>
    </font>
    <font>
      <sz val="10"/>
      <name val="Helv"/>
      <family val="2"/>
    </font>
    <font>
      <sz val="10"/>
      <name val="Helv"/>
      <family val="2"/>
      <charset val="204"/>
    </font>
    <font>
      <sz val="10"/>
      <name val="Arial"/>
      <family val="2"/>
      <charset val="162"/>
    </font>
    <font>
      <sz val="10"/>
      <name val="Courier"/>
      <family val="3"/>
    </font>
    <font>
      <sz val="12"/>
      <name val="Times New Roman"/>
      <family val="1"/>
    </font>
    <font>
      <sz val="12"/>
      <name val="Times New Roman"/>
      <family val="1"/>
      <charset val="204"/>
    </font>
    <font>
      <sz val="10"/>
      <color indexed="8"/>
      <name val="MS Sans Serif"/>
      <family val="2"/>
    </font>
    <font>
      <u/>
      <sz val="7.5"/>
      <color indexed="12"/>
      <name val="Arial"/>
      <family val="2"/>
    </font>
    <font>
      <u/>
      <sz val="7.5"/>
      <color indexed="12"/>
      <name val="Arial"/>
      <family val="2"/>
      <charset val="162"/>
    </font>
    <font>
      <b/>
      <sz val="10"/>
      <name val="MS Sans Serif"/>
      <family val="2"/>
    </font>
    <font>
      <sz val="11"/>
      <name val="ＭＳ 明朝"/>
      <family val="1"/>
      <charset val="128"/>
    </font>
    <font>
      <sz val="8"/>
      <name val="Helv"/>
    </font>
    <font>
      <sz val="12"/>
      <name val="?Ps2OcuAe"/>
      <family val="2"/>
      <charset val="204"/>
    </font>
    <font>
      <sz val="12"/>
      <name val="·s²Ó©úÅé"/>
      <family val="2"/>
    </font>
    <font>
      <u/>
      <sz val="12"/>
      <color indexed="10"/>
      <name val="·s??©???"/>
      <family val="2"/>
      <charset val="204"/>
    </font>
    <font>
      <u/>
      <sz val="12"/>
      <color indexed="10"/>
      <name val="·s²Ó©úÅé"/>
      <family val="2"/>
    </font>
    <font>
      <u/>
      <sz val="12"/>
      <color indexed="12"/>
      <name val="·s??©???"/>
      <family val="2"/>
      <charset val="204"/>
    </font>
    <font>
      <u/>
      <sz val="12"/>
      <color indexed="12"/>
      <name val="·s²Ó©úÅé"/>
      <family val="2"/>
    </font>
    <font>
      <b/>
      <sz val="10"/>
      <name val="Geneva"/>
    </font>
    <font>
      <sz val="10"/>
      <name val="Geneva"/>
    </font>
    <font>
      <sz val="9"/>
      <color indexed="8"/>
      <name val="Times New Roman"/>
      <family val="1"/>
    </font>
    <font>
      <b/>
      <sz val="10"/>
      <color indexed="8"/>
      <name val="Times New Roman"/>
      <family val="1"/>
    </font>
    <font>
      <sz val="8"/>
      <name val="Arial"/>
      <family val="2"/>
    </font>
    <font>
      <sz val="8"/>
      <name val="Times New Roman"/>
      <family val="1"/>
    </font>
    <font>
      <b/>
      <u/>
      <sz val="10"/>
      <name val="Arial"/>
      <family val="2"/>
    </font>
    <font>
      <b/>
      <sz val="14"/>
      <color indexed="9"/>
      <name val="MS Sans Serif"/>
      <family val="2"/>
    </font>
    <font>
      <sz val="9"/>
      <color indexed="9"/>
      <name val="Times New Roman"/>
      <family val="1"/>
    </font>
    <font>
      <sz val="10"/>
      <name val="Tahoma"/>
      <family val="2"/>
    </font>
    <font>
      <b/>
      <sz val="10"/>
      <name val="CG Times (WN)"/>
    </font>
    <font>
      <b/>
      <sz val="18"/>
      <name val="Arial"/>
      <family val="2"/>
    </font>
    <font>
      <b/>
      <sz val="12"/>
      <name val="Arial"/>
      <family val="2"/>
    </font>
    <font>
      <sz val="10"/>
      <name val="Barclays Sans"/>
      <family val="2"/>
    </font>
    <font>
      <i/>
      <sz val="10"/>
      <name val="Arial"/>
      <family val="2"/>
    </font>
    <font>
      <b/>
      <sz val="10"/>
      <name val="Arial"/>
      <family val="2"/>
    </font>
    <font>
      <b/>
      <i/>
      <sz val="10"/>
      <name val="Barclays Sans"/>
      <family val="2"/>
    </font>
    <font>
      <b/>
      <i/>
      <sz val="10"/>
      <color indexed="12"/>
      <name val="Arial"/>
      <family val="2"/>
    </font>
    <font>
      <i/>
      <sz val="10"/>
      <color indexed="12"/>
      <name val="Arial"/>
      <family val="2"/>
    </font>
    <font>
      <i/>
      <sz val="10"/>
      <name val="Barclays Sans"/>
      <family val="2"/>
    </font>
    <font>
      <b/>
      <sz val="10"/>
      <name val="Barclays Sans"/>
      <family val="2"/>
    </font>
    <font>
      <sz val="10"/>
      <color indexed="12"/>
      <name val="Arial"/>
      <family val="2"/>
    </font>
    <font>
      <b/>
      <sz val="10"/>
      <color indexed="12"/>
      <name val="Arial"/>
      <family val="2"/>
    </font>
    <font>
      <sz val="10"/>
      <color indexed="56"/>
      <name val="Barclays Sans"/>
      <family val="2"/>
    </font>
    <font>
      <b/>
      <sz val="10"/>
      <color indexed="56"/>
      <name val="Arial"/>
      <family val="2"/>
    </font>
    <font>
      <b/>
      <i/>
      <sz val="10"/>
      <color indexed="56"/>
      <name val="Arial"/>
      <family val="2"/>
    </font>
    <font>
      <i/>
      <sz val="10"/>
      <color indexed="56"/>
      <name val="Arial"/>
      <family val="2"/>
    </font>
    <font>
      <sz val="10"/>
      <name val="MS Sans Serif"/>
      <family val="2"/>
    </font>
    <font>
      <sz val="8"/>
      <name val="Tms Rmn"/>
    </font>
    <font>
      <sz val="9"/>
      <name val="Times New Roman"/>
      <family val="1"/>
    </font>
    <font>
      <sz val="10"/>
      <name val="CG Times"/>
    </font>
    <font>
      <sz val="12"/>
      <name val="CG Times"/>
    </font>
    <font>
      <sz val="14"/>
      <name val="CG Times"/>
    </font>
    <font>
      <sz val="10"/>
      <color indexed="10"/>
      <name val="Arial"/>
      <family val="2"/>
    </font>
    <font>
      <b/>
      <sz val="8"/>
      <name val="CorporateSBQ"/>
    </font>
    <font>
      <u/>
      <sz val="10"/>
      <name val="Times New Roman"/>
      <family val="1"/>
    </font>
    <font>
      <b/>
      <sz val="10"/>
      <color indexed="9"/>
      <name val="Arial"/>
      <family val="2"/>
    </font>
    <font>
      <b/>
      <sz val="8"/>
      <color indexed="9"/>
      <name val="Arial"/>
      <family val="2"/>
    </font>
    <font>
      <b/>
      <sz val="8"/>
      <color indexed="8"/>
      <name val="Arial"/>
      <family val="2"/>
    </font>
    <font>
      <b/>
      <sz val="8"/>
      <color indexed="8"/>
      <name val="Courier New"/>
      <family val="3"/>
    </font>
    <font>
      <sz val="10"/>
      <color indexed="24"/>
      <name val="Arial"/>
      <family val="2"/>
    </font>
    <font>
      <i/>
      <sz val="9"/>
      <name val="Arial"/>
      <family val="2"/>
    </font>
    <font>
      <b/>
      <sz val="24"/>
      <name val="Times New Roman"/>
      <family val="1"/>
    </font>
    <font>
      <b/>
      <sz val="10"/>
      <name val="CG Times"/>
      <family val="1"/>
    </font>
    <font>
      <sz val="10"/>
      <color indexed="8"/>
      <name val="MS Sans Serif"/>
      <family val="2"/>
      <charset val="162"/>
    </font>
    <font>
      <sz val="10"/>
      <name val="Helv"/>
    </font>
    <font>
      <b/>
      <sz val="10"/>
      <name val="MS Sans Serif"/>
      <family val="2"/>
      <charset val="162"/>
    </font>
    <font>
      <sz val="24"/>
      <color indexed="13"/>
      <name val="DUTCH"/>
    </font>
    <font>
      <sz val="8"/>
      <color indexed="18"/>
      <name val="Arial"/>
      <family val="2"/>
    </font>
    <font>
      <sz val="8"/>
      <color indexed="12"/>
      <name val="Arial"/>
      <family val="2"/>
    </font>
    <font>
      <sz val="10"/>
      <name val="Optima"/>
      <family val="2"/>
    </font>
    <font>
      <b/>
      <sz val="14"/>
      <name val="DUTCH"/>
    </font>
    <font>
      <sz val="6"/>
      <name val="AvantGarde"/>
      <family val="2"/>
    </font>
    <font>
      <b/>
      <sz val="8"/>
      <color indexed="16"/>
      <name val="Arial"/>
      <family val="2"/>
    </font>
    <font>
      <sz val="8"/>
      <color indexed="16"/>
      <name val="Arial"/>
      <family val="2"/>
    </font>
    <font>
      <sz val="9"/>
      <color indexed="16"/>
      <name val="Arial"/>
      <family val="2"/>
    </font>
    <font>
      <b/>
      <sz val="8.5"/>
      <color indexed="17"/>
      <name val="Arial"/>
      <family val="2"/>
    </font>
    <font>
      <b/>
      <sz val="18"/>
      <name val="Times New Roman"/>
      <family val="1"/>
    </font>
    <font>
      <sz val="7"/>
      <name val="Arial"/>
      <family val="2"/>
    </font>
    <font>
      <sz val="7"/>
      <name val="Arial"/>
      <family val="2"/>
      <charset val="162"/>
    </font>
    <font>
      <b/>
      <sz val="7"/>
      <color indexed="17"/>
      <name val="Arial"/>
      <family val="2"/>
    </font>
    <font>
      <sz val="8.5"/>
      <color indexed="8"/>
      <name val="Arial"/>
      <family val="2"/>
    </font>
    <font>
      <b/>
      <u/>
      <sz val="10"/>
      <name val="Geneva"/>
    </font>
    <font>
      <b/>
      <sz val="12"/>
      <color indexed="8"/>
      <name val="Times New Roman"/>
      <family val="1"/>
    </font>
    <font>
      <sz val="8"/>
      <name val="Helvetica 55 Roman"/>
      <family val="2"/>
    </font>
    <font>
      <sz val="8"/>
      <color indexed="32"/>
      <name val="Times New Roman"/>
      <family val="1"/>
    </font>
    <font>
      <sz val="9"/>
      <color indexed="32"/>
      <name val="Times New Roman"/>
      <family val="1"/>
    </font>
    <font>
      <b/>
      <sz val="8"/>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Candara"/>
      <family val="2"/>
    </font>
    <font>
      <sz val="8"/>
      <color indexed="8"/>
      <name val="Arial"/>
      <family val="2"/>
    </font>
    <font>
      <b/>
      <sz val="8"/>
      <name val="MS Sans Serif"/>
      <family val="2"/>
    </font>
    <font>
      <b/>
      <sz val="10"/>
      <color indexed="8"/>
      <name val="Arial"/>
      <family val="2"/>
    </font>
    <font>
      <b/>
      <i/>
      <sz val="8"/>
      <color indexed="10"/>
      <name val="Helvetica"/>
    </font>
    <font>
      <sz val="8"/>
      <name val="Helvetica"/>
    </font>
    <font>
      <b/>
      <u/>
      <sz val="14"/>
      <name val="Arial"/>
      <family val="2"/>
    </font>
    <font>
      <b/>
      <sz val="14"/>
      <name val="Arial"/>
      <family val="2"/>
    </font>
    <font>
      <sz val="10"/>
      <color indexed="9"/>
      <name val="Arial"/>
      <family val="2"/>
    </font>
    <font>
      <sz val="10"/>
      <name val="Tms Rmn"/>
    </font>
    <font>
      <sz val="10"/>
      <name val="Arial CE"/>
      <charset val="238"/>
    </font>
    <font>
      <i/>
      <sz val="10"/>
      <name val="Helv"/>
    </font>
    <font>
      <sz val="10"/>
      <color indexed="8"/>
      <name val="Arial"/>
      <family val="2"/>
    </font>
    <font>
      <b/>
      <i/>
      <sz val="10"/>
      <color indexed="8"/>
      <name val="Arial"/>
      <family val="2"/>
    </font>
    <font>
      <b/>
      <sz val="10"/>
      <color indexed="17"/>
      <name val="Arial"/>
      <family val="2"/>
    </font>
    <font>
      <b/>
      <sz val="16"/>
      <color indexed="13"/>
      <name val="Arial"/>
      <family val="2"/>
    </font>
    <font>
      <b/>
      <sz val="14"/>
      <name val="Times New Roman"/>
      <family val="1"/>
    </font>
    <font>
      <b/>
      <sz val="10"/>
      <color indexed="48"/>
      <name val="Arial"/>
      <family val="2"/>
    </font>
    <font>
      <sz val="10"/>
      <name val="Arial Narrow"/>
      <family val="2"/>
    </font>
    <font>
      <sz val="10"/>
      <color indexed="8"/>
      <name val="Times New Roman"/>
      <family val="1"/>
    </font>
    <font>
      <sz val="12"/>
      <name val="Helvetica"/>
    </font>
    <font>
      <b/>
      <sz val="12"/>
      <name val="Helv"/>
    </font>
    <font>
      <sz val="10"/>
      <color indexed="9"/>
      <name val="MS Sans Serif"/>
      <family val="2"/>
    </font>
    <font>
      <i/>
      <sz val="6"/>
      <name val="Helv"/>
    </font>
    <font>
      <b/>
      <sz val="12"/>
      <color indexed="8"/>
      <name val="Arial"/>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b/>
      <i/>
      <sz val="12"/>
      <color indexed="8"/>
      <name val="Arial"/>
      <family val="2"/>
    </font>
    <font>
      <sz val="12"/>
      <color indexed="8"/>
      <name val="Arial"/>
      <family val="2"/>
    </font>
    <font>
      <b/>
      <sz val="14"/>
      <color indexed="8"/>
      <name val="Barclays Serif"/>
      <family val="2"/>
    </font>
    <font>
      <sz val="11"/>
      <color indexed="9"/>
      <name val="Arial"/>
      <family val="2"/>
    </font>
    <font>
      <sz val="10"/>
      <color indexed="8"/>
      <name val="Barclays Serif"/>
      <family val="2"/>
    </font>
    <font>
      <i/>
      <sz val="12"/>
      <color indexed="8"/>
      <name val="Arial"/>
      <family val="2"/>
    </font>
    <font>
      <b/>
      <sz val="20"/>
      <name val="Barclays Serif"/>
      <family val="2"/>
    </font>
    <font>
      <sz val="12"/>
      <color indexed="14"/>
      <name val="Arial"/>
      <family val="2"/>
    </font>
    <font>
      <sz val="12"/>
      <name val="Arial"/>
      <family val="2"/>
      <charset val="162"/>
    </font>
    <font>
      <b/>
      <sz val="10"/>
      <color indexed="30"/>
      <name val="Arial"/>
      <family val="2"/>
    </font>
    <font>
      <b/>
      <sz val="6"/>
      <name val="Helv"/>
    </font>
    <font>
      <b/>
      <sz val="9"/>
      <name val="Times New Roman"/>
      <family val="1"/>
    </font>
    <font>
      <sz val="10"/>
      <color indexed="48"/>
      <name val="Arial"/>
      <family val="2"/>
    </font>
    <font>
      <sz val="10"/>
      <color indexed="55"/>
      <name val="Arial"/>
      <family val="2"/>
    </font>
    <font>
      <b/>
      <sz val="8"/>
      <name val="HelveticaNeue Condensed"/>
    </font>
    <font>
      <sz val="8"/>
      <name val="HelveticaNeue LightCond"/>
      <family val="2"/>
    </font>
    <font>
      <b/>
      <sz val="7"/>
      <name val="HelveticaNeue Condensed"/>
      <family val="2"/>
    </font>
    <font>
      <sz val="10"/>
      <color indexed="12"/>
      <name val="MS Sans Serif"/>
      <family val="2"/>
    </font>
    <font>
      <b/>
      <sz val="14"/>
      <name val="Times New Roman"/>
      <family val="1"/>
      <charset val="162"/>
    </font>
    <font>
      <b/>
      <sz val="11"/>
      <name val="Times New Roman"/>
      <family val="1"/>
    </font>
    <font>
      <b/>
      <sz val="8.5"/>
      <color indexed="8"/>
      <name val="Arial"/>
      <family val="2"/>
    </font>
    <font>
      <b/>
      <sz val="9"/>
      <name val="Arial"/>
      <family val="2"/>
    </font>
    <font>
      <b/>
      <sz val="10"/>
      <color indexed="8"/>
      <name val="MS Sans Serif"/>
      <family val="2"/>
    </font>
    <font>
      <b/>
      <sz val="8"/>
      <name val="Helv"/>
    </font>
    <font>
      <u/>
      <sz val="10"/>
      <name val="CG Times (WN)"/>
    </font>
    <font>
      <sz val="10"/>
      <name val="Univers"/>
      <family val="2"/>
    </font>
    <font>
      <sz val="12"/>
      <name val="Univers"/>
      <family val="2"/>
    </font>
    <font>
      <sz val="14"/>
      <name val="Univers"/>
      <family val="2"/>
    </font>
    <font>
      <sz val="8"/>
      <color indexed="8"/>
      <name val="Wingdings"/>
      <charset val="2"/>
    </font>
    <font>
      <sz val="10"/>
      <color indexed="9"/>
      <name val="CG Times (WN)"/>
    </font>
    <font>
      <b/>
      <sz val="10"/>
      <name val="Times New Roman"/>
      <family val="1"/>
    </font>
    <font>
      <sz val="12"/>
      <name val="新細明體"/>
      <charset val="136"/>
    </font>
    <font>
      <u/>
      <sz val="9"/>
      <color indexed="12"/>
      <name val="Arial"/>
      <family val="2"/>
    </font>
    <font>
      <i/>
      <sz val="9.5"/>
      <color rgb="FFFF0000"/>
      <name val="Times New Roman"/>
      <family val="1"/>
    </font>
    <font>
      <sz val="11.5"/>
      <color rgb="FFFF0000"/>
      <name val="Univers LT 45 Light"/>
    </font>
    <font>
      <vertAlign val="superscript"/>
      <sz val="9.5"/>
      <name val="Times New Roman"/>
      <family val="1"/>
    </font>
    <font>
      <i/>
      <sz val="9.5"/>
      <color indexed="10"/>
      <name val="Times New Roman"/>
      <family val="1"/>
    </font>
    <font>
      <sz val="9.5"/>
      <color rgb="FFFF0000"/>
      <name val="Times New Roman"/>
      <family val="1"/>
    </font>
    <font>
      <b/>
      <sz val="9.5"/>
      <color theme="1"/>
      <name val="Times New Roman"/>
      <family val="1"/>
    </font>
    <font>
      <sz val="9.5"/>
      <color theme="1"/>
      <name val="Times New Roman"/>
      <family val="1"/>
    </font>
    <font>
      <i/>
      <sz val="9.5"/>
      <color theme="1"/>
      <name val="Times New Roman"/>
      <family val="1"/>
    </font>
    <font>
      <vertAlign val="superscript"/>
      <sz val="9.5"/>
      <color theme="1"/>
      <name val="Times New Roman"/>
      <family val="1"/>
    </font>
    <font>
      <sz val="11"/>
      <color rgb="FF000000"/>
      <name val="Times New Roman"/>
      <family val="1"/>
    </font>
    <font>
      <i/>
      <sz val="11"/>
      <color rgb="FF000000"/>
      <name val="Times New Roman"/>
      <family val="1"/>
    </font>
    <font>
      <b/>
      <sz val="12"/>
      <color theme="1"/>
      <name val="Univers LT 45 Light"/>
    </font>
    <font>
      <b/>
      <sz val="9.5"/>
      <color indexed="8"/>
      <name val="Times New Roman"/>
      <family val="1"/>
    </font>
  </fonts>
  <fills count="60">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gray0625">
        <fgColor indexed="10"/>
        <bgColor indexed="9"/>
      </patternFill>
    </fill>
    <fill>
      <patternFill patternType="solid">
        <fgColor indexed="42"/>
        <bgColor indexed="64"/>
      </patternFill>
    </fill>
    <fill>
      <patternFill patternType="solid">
        <fgColor indexed="22"/>
      </patternFill>
    </fill>
    <fill>
      <patternFill patternType="mediumGray">
        <fgColor indexed="22"/>
        <bgColor indexed="32"/>
      </patternFill>
    </fill>
    <fill>
      <patternFill patternType="solid">
        <fgColor indexed="44"/>
        <bgColor indexed="64"/>
      </patternFill>
    </fill>
    <fill>
      <patternFill patternType="lightGray">
        <fgColor indexed="14"/>
        <bgColor indexed="9"/>
      </patternFill>
    </fill>
    <fill>
      <patternFill patternType="solid">
        <fgColor indexed="22"/>
        <bgColor indexed="64"/>
      </patternFill>
    </fill>
    <fill>
      <patternFill patternType="solid">
        <fgColor indexed="9"/>
        <bgColor indexed="64"/>
      </patternFill>
    </fill>
    <fill>
      <patternFill patternType="solid">
        <fgColor indexed="12"/>
      </patternFill>
    </fill>
    <fill>
      <patternFill patternType="solid">
        <fgColor indexed="9"/>
      </patternFill>
    </fill>
    <fill>
      <patternFill patternType="solid">
        <fgColor indexed="9"/>
        <bgColor indexed="9"/>
      </patternFill>
    </fill>
    <fill>
      <patternFill patternType="darkGray">
        <fgColor indexed="9"/>
        <bgColor indexed="43"/>
      </patternFill>
    </fill>
    <fill>
      <patternFill patternType="solid">
        <fgColor indexed="50"/>
        <bgColor indexed="64"/>
      </patternFill>
    </fill>
    <fill>
      <patternFill patternType="solid">
        <fgColor indexed="12"/>
        <bgColor indexed="12"/>
      </patternFill>
    </fill>
    <fill>
      <patternFill patternType="lightGray">
        <fgColor indexed="12"/>
        <bgColor indexed="9"/>
      </patternFill>
    </fill>
    <fill>
      <patternFill patternType="solid">
        <fgColor indexed="13"/>
        <bgColor indexed="13"/>
      </patternFill>
    </fill>
    <fill>
      <patternFill patternType="mediumGray">
        <fgColor indexed="9"/>
        <bgColor indexed="22"/>
      </patternFill>
    </fill>
    <fill>
      <patternFill patternType="solid">
        <fgColor indexed="22"/>
        <bgColor indexed="13"/>
      </patternFill>
    </fill>
    <fill>
      <patternFill patternType="solid">
        <fgColor indexed="47"/>
        <bgColor indexed="64"/>
      </patternFill>
    </fill>
    <fill>
      <patternFill patternType="solid">
        <fgColor indexed="26"/>
        <bgColor indexed="64"/>
      </patternFill>
    </fill>
    <fill>
      <patternFill patternType="solid">
        <fgColor indexed="26"/>
      </patternFill>
    </fill>
    <fill>
      <patternFill patternType="solid">
        <fgColor indexed="11"/>
        <bgColor indexed="9"/>
      </patternFill>
    </fill>
    <fill>
      <patternFill patternType="solid">
        <fgColor indexed="15"/>
        <bgColor indexed="64"/>
      </patternFill>
    </fill>
    <fill>
      <patternFill patternType="solid">
        <fgColor indexed="13"/>
        <bgColor indexed="64"/>
      </patternFill>
    </fill>
    <fill>
      <patternFill patternType="solid">
        <fgColor indexed="41"/>
        <bgColor indexed="64"/>
      </patternFill>
    </fill>
    <fill>
      <patternFill patternType="solid">
        <fgColor indexed="14"/>
        <bgColor indexed="64"/>
      </patternFill>
    </fill>
    <fill>
      <patternFill patternType="solid">
        <fgColor indexed="55"/>
        <bgColor indexed="64"/>
      </patternFill>
    </fill>
    <fill>
      <patternFill patternType="solid">
        <fgColor indexed="13"/>
      </patternFill>
    </fill>
    <fill>
      <patternFill patternType="solid">
        <fgColor indexed="17"/>
      </patternFill>
    </fill>
    <fill>
      <patternFill patternType="mediumGray">
        <fgColor indexed="22"/>
      </patternFill>
    </fill>
    <fill>
      <patternFill patternType="solid">
        <fgColor indexed="46"/>
        <bgColor indexed="64"/>
      </patternFill>
    </fill>
    <fill>
      <patternFill patternType="solid">
        <fgColor indexed="10"/>
      </patternFill>
    </fill>
    <fill>
      <patternFill patternType="solid">
        <fgColor indexed="43"/>
      </patternFill>
    </fill>
    <fill>
      <patternFill patternType="solid">
        <fgColor indexed="48"/>
        <bgColor indexed="64"/>
      </patternFill>
    </fill>
    <fill>
      <patternFill patternType="solid">
        <fgColor indexed="27"/>
        <bgColor indexed="64"/>
      </patternFill>
    </fill>
    <fill>
      <patternFill patternType="solid">
        <fgColor indexed="57"/>
        <bgColor indexed="64"/>
      </patternFill>
    </fill>
    <fill>
      <patternFill patternType="solid">
        <fgColor indexed="47"/>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21"/>
        <bgColor indexed="64"/>
      </patternFill>
    </fill>
    <fill>
      <patternFill patternType="solid">
        <fgColor indexed="54"/>
        <bgColor indexed="64"/>
      </patternFill>
    </fill>
    <fill>
      <patternFill patternType="solid">
        <fgColor indexed="40"/>
        <bgColor indexed="64"/>
      </patternFill>
    </fill>
    <fill>
      <patternFill patternType="solid">
        <fgColor indexed="38"/>
        <bgColor indexed="64"/>
      </patternFill>
    </fill>
    <fill>
      <patternFill patternType="solid">
        <fgColor indexed="51"/>
        <bgColor indexed="47"/>
      </patternFill>
    </fill>
    <fill>
      <patternFill patternType="lightGray">
        <fgColor indexed="22"/>
        <bgColor indexed="9"/>
      </patternFill>
    </fill>
    <fill>
      <patternFill patternType="mediumGray">
        <fgColor indexed="45"/>
        <bgColor indexed="9"/>
      </patternFill>
    </fill>
    <fill>
      <patternFill patternType="lightGray">
        <fgColor indexed="45"/>
        <bgColor indexed="9"/>
      </patternFill>
    </fill>
    <fill>
      <patternFill patternType="mediumGray">
        <fgColor indexed="9"/>
        <bgColor indexed="13"/>
      </patternFill>
    </fill>
    <fill>
      <patternFill patternType="solid">
        <fgColor indexed="21"/>
      </patternFill>
    </fill>
    <fill>
      <patternFill patternType="lightGray"/>
    </fill>
    <fill>
      <patternFill patternType="solid">
        <fgColor indexed="22"/>
        <bgColor indexed="24"/>
      </patternFill>
    </fill>
    <fill>
      <patternFill patternType="solid">
        <fgColor theme="0" tint="-0.14996795556505021"/>
        <bgColor indexed="64"/>
      </patternFill>
    </fill>
    <fill>
      <patternFill patternType="solid">
        <fgColor theme="0" tint="-0.249977111117893"/>
        <bgColor indexed="64"/>
      </patternFill>
    </fill>
  </fills>
  <borders count="35">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ck">
        <color indexed="32"/>
      </bottom>
      <diagonal/>
    </border>
    <border>
      <left/>
      <right/>
      <top style="thin">
        <color indexed="64"/>
      </top>
      <bottom/>
      <diagonal/>
    </border>
    <border>
      <left/>
      <right/>
      <top/>
      <bottom style="dotted">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top style="thin">
        <color indexed="8"/>
      </top>
      <bottom/>
      <diagonal/>
    </border>
    <border>
      <left style="thin">
        <color indexed="64"/>
      </left>
      <right/>
      <top/>
      <bottom style="thin">
        <color indexed="64"/>
      </bottom>
      <diagonal/>
    </border>
    <border>
      <left style="thin">
        <color indexed="21"/>
      </left>
      <right style="thin">
        <color indexed="21"/>
      </right>
      <top style="thin">
        <color indexed="21"/>
      </top>
      <bottom style="thin">
        <color indexed="2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ashDot">
        <color indexed="64"/>
      </bottom>
      <diagonal/>
    </border>
    <border>
      <left style="double">
        <color indexed="10"/>
      </left>
      <right style="double">
        <color indexed="10"/>
      </right>
      <top style="double">
        <color indexed="10"/>
      </top>
      <bottom style="double">
        <color indexed="10"/>
      </bottom>
      <diagonal/>
    </border>
    <border>
      <left/>
      <right/>
      <top/>
      <bottom style="thin">
        <color indexed="22"/>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right/>
      <top style="thin">
        <color indexed="48"/>
      </top>
      <bottom style="thin">
        <color indexed="48"/>
      </bottom>
      <diagonal/>
    </border>
    <border>
      <left/>
      <right style="thin">
        <color indexed="64"/>
      </right>
      <top style="thin">
        <color indexed="64"/>
      </top>
      <bottom style="thin">
        <color indexed="64"/>
      </bottom>
      <diagonal/>
    </border>
    <border>
      <left style="thin">
        <color indexed="23"/>
      </left>
      <right style="thin">
        <color indexed="9"/>
      </right>
      <top/>
      <bottom/>
      <diagonal/>
    </border>
    <border>
      <left style="medium">
        <color indexed="64"/>
      </left>
      <right/>
      <top/>
      <bottom/>
      <diagonal/>
    </border>
  </borders>
  <cellStyleXfs count="1826">
    <xf numFmtId="0" fontId="0" fillId="0" borderId="0"/>
    <xf numFmtId="167" fontId="2" fillId="0" borderId="0" applyFont="0" applyFill="0" applyBorder="0" applyAlignment="0" applyProtection="0"/>
    <xf numFmtId="0" fontId="4" fillId="0" borderId="0" applyNumberFormat="0" applyFont="0" applyBorder="0" applyAlignment="0"/>
    <xf numFmtId="0" fontId="5" fillId="0" borderId="0"/>
    <xf numFmtId="0" fontId="5" fillId="0" borderId="0"/>
    <xf numFmtId="167"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72" fontId="6" fillId="0" borderId="0" applyFont="0" applyFill="0" applyBorder="0" applyAlignment="0" applyProtection="0"/>
    <xf numFmtId="0" fontId="7" fillId="0" borderId="0"/>
    <xf numFmtId="165" fontId="8" fillId="0" borderId="0" applyFont="0" applyFill="0" applyBorder="0" applyAlignment="0" applyProtection="0"/>
    <xf numFmtId="173" fontId="9" fillId="0" borderId="0" applyFont="0" applyFill="0" applyBorder="0" applyAlignment="0" applyProtection="0"/>
    <xf numFmtId="0" fontId="10" fillId="0" borderId="0" applyNumberFormat="0" applyFill="0" applyBorder="0" applyAlignment="0" applyProtection="0">
      <protection locked="0"/>
    </xf>
    <xf numFmtId="0" fontId="11" fillId="0" borderId="0" applyNumberFormat="0" applyFill="0" applyBorder="0" applyAlignment="0" applyProtection="0">
      <protection locked="0"/>
    </xf>
    <xf numFmtId="0" fontId="10" fillId="0" borderId="0" applyNumberFormat="0" applyFill="0" applyBorder="0" applyAlignment="0" applyProtection="0">
      <protection locked="0"/>
    </xf>
    <xf numFmtId="0" fontId="12" fillId="0" borderId="0" applyNumberFormat="0" applyFill="0" applyBorder="0" applyAlignment="0" applyProtection="0">
      <protection locked="0"/>
    </xf>
    <xf numFmtId="0" fontId="10" fillId="0" borderId="0" applyNumberFormat="0" applyFill="0" applyBorder="0" applyAlignment="0" applyProtection="0">
      <protection locked="0"/>
    </xf>
    <xf numFmtId="0" fontId="13" fillId="0" borderId="0" applyNumberFormat="0" applyFill="0" applyBorder="0" applyAlignment="0" applyProtection="0">
      <protection locked="0"/>
    </xf>
    <xf numFmtId="0" fontId="14" fillId="0" borderId="0" applyNumberFormat="0" applyFill="0" applyBorder="0" applyAlignment="0" applyProtection="0">
      <protection locked="0"/>
    </xf>
    <xf numFmtId="0" fontId="13" fillId="0" borderId="0" applyNumberFormat="0" applyFill="0" applyBorder="0" applyAlignment="0" applyProtection="0">
      <protection locked="0"/>
    </xf>
    <xf numFmtId="0" fontId="13" fillId="0" borderId="0" applyNumberFormat="0" applyFill="0" applyBorder="0" applyAlignment="0" applyProtection="0">
      <protection locked="0"/>
    </xf>
    <xf numFmtId="0" fontId="15" fillId="0" borderId="0" applyNumberFormat="0" applyFill="0" applyBorder="0" applyAlignment="0" applyProtection="0">
      <protection locked="0"/>
    </xf>
    <xf numFmtId="0" fontId="16"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 fillId="0" borderId="0"/>
    <xf numFmtId="0" fontId="19" fillId="0" borderId="0"/>
    <xf numFmtId="0" fontId="20" fillId="0" borderId="0"/>
    <xf numFmtId="0" fontId="19"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4" fillId="0" borderId="0" applyNumberFormat="0" applyFont="0" applyBorder="0" applyAlignment="0"/>
    <xf numFmtId="0" fontId="4" fillId="0" borderId="0" applyNumberFormat="0" applyFont="0" applyBorder="0" applyAlignment="0"/>
    <xf numFmtId="0" fontId="5" fillId="0" borderId="0"/>
    <xf numFmtId="0" fontId="5" fillId="0" borderId="0"/>
    <xf numFmtId="0" fontId="5" fillId="0" borderId="0"/>
    <xf numFmtId="0" fontId="19" fillId="0" borderId="0"/>
    <xf numFmtId="0" fontId="21"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5" fillId="0" borderId="0"/>
    <xf numFmtId="0" fontId="5"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alignment horizontal="left" wrapText="1"/>
    </xf>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1" fillId="0" borderId="0"/>
    <xf numFmtId="0" fontId="21"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21" fillId="0" borderId="0"/>
    <xf numFmtId="0" fontId="21"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23" fillId="0" borderId="0"/>
    <xf numFmtId="0" fontId="24" fillId="0" borderId="0"/>
    <xf numFmtId="0" fontId="23" fillId="0" borderId="0"/>
    <xf numFmtId="0" fontId="24" fillId="0" borderId="0"/>
    <xf numFmtId="0" fontId="24" fillId="0" borderId="0"/>
    <xf numFmtId="165" fontId="5"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xf numFmtId="0" fontId="7" fillId="0" borderId="0"/>
    <xf numFmtId="0" fontId="5" fillId="0" borderId="0"/>
    <xf numFmtId="0" fontId="7" fillId="0" borderId="0"/>
    <xf numFmtId="0" fontId="7"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4" fillId="0" borderId="0" applyNumberFormat="0" applyFont="0" applyBorder="0" applyAlignment="0"/>
    <xf numFmtId="0" fontId="4" fillId="0" borderId="0" applyNumberFormat="0" applyFont="0" applyBorder="0" applyAlignment="0"/>
    <xf numFmtId="0" fontId="21" fillId="0" borderId="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xf numFmtId="0" fontId="5" fillId="0" borderId="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5" fillId="0" borderId="0">
      <alignment horizontal="left" wrapText="1"/>
    </xf>
    <xf numFmtId="0" fontId="5" fillId="0" borderId="0"/>
    <xf numFmtId="0" fontId="5" fillId="0" borderId="0"/>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applyFont="0" applyFill="0" applyBorder="0" applyAlignment="0" applyProtection="0"/>
    <xf numFmtId="0" fontId="5" fillId="0" borderId="0" applyFont="0" applyFill="0" applyBorder="0" applyAlignment="0" applyProtection="0"/>
    <xf numFmtId="0" fontId="19" fillId="0" borderId="0"/>
    <xf numFmtId="0" fontId="19" fillId="0" borderId="0"/>
    <xf numFmtId="0" fontId="19" fillId="0" borderId="0"/>
    <xf numFmtId="0" fontId="19" fillId="0" borderId="0"/>
    <xf numFmtId="0" fontId="5" fillId="0" borderId="0"/>
    <xf numFmtId="0" fontId="5" fillId="0" borderId="0"/>
    <xf numFmtId="0" fontId="5" fillId="0" borderId="0"/>
    <xf numFmtId="0" fontId="19" fillId="0" borderId="0"/>
    <xf numFmtId="0" fontId="5" fillId="0" borderId="0"/>
    <xf numFmtId="0" fontId="5" fillId="0" borderId="0"/>
    <xf numFmtId="0" fontId="4" fillId="0" borderId="0" applyNumberFormat="0" applyFont="0" applyBorder="0" applyAlignment="0"/>
    <xf numFmtId="0" fontId="4" fillId="0" borderId="0" applyNumberFormat="0" applyFont="0" applyBorder="0" applyAlignment="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applyNumberFormat="0" applyFont="0" applyBorder="0" applyAlignment="0"/>
    <xf numFmtId="0" fontId="23" fillId="0" borderId="0"/>
    <xf numFmtId="0" fontId="24" fillId="0" borderId="0"/>
    <xf numFmtId="0" fontId="23" fillId="0" borderId="0"/>
    <xf numFmtId="0" fontId="24" fillId="0" borderId="0"/>
    <xf numFmtId="0" fontId="24"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174" fontId="5" fillId="0" borderId="0" applyFont="0" applyFill="0" applyBorder="0" applyAlignment="0" applyProtection="0"/>
    <xf numFmtId="174" fontId="5" fillId="0" borderId="0" applyFon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74" fontId="5" fillId="0" borderId="0" applyFont="0" applyFill="0" applyBorder="0" applyAlignment="0" applyProtection="0"/>
    <xf numFmtId="174" fontId="5" fillId="0" borderId="0" applyFon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 fillId="0" borderId="0"/>
    <xf numFmtId="0" fontId="5" fillId="0" borderId="0"/>
    <xf numFmtId="0" fontId="5" fillId="0" borderId="0">
      <alignment horizontal="left" wrapText="1"/>
    </xf>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21" fillId="0" borderId="0"/>
    <xf numFmtId="0" fontId="5" fillId="0" borderId="0">
      <alignment horizontal="left" wrapText="1"/>
    </xf>
    <xf numFmtId="0" fontId="19" fillId="0" borderId="0"/>
    <xf numFmtId="0" fontId="4" fillId="0" borderId="0" applyNumberFormat="0" applyFont="0" applyBorder="0" applyAlignment="0"/>
    <xf numFmtId="0" fontId="19" fillId="0" borderId="0"/>
    <xf numFmtId="0" fontId="19" fillId="0" borderId="0"/>
    <xf numFmtId="0" fontId="19" fillId="0" borderId="0"/>
    <xf numFmtId="0" fontId="19" fillId="0" borderId="0"/>
    <xf numFmtId="0" fontId="19"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xf numFmtId="0" fontId="5" fillId="0" borderId="0"/>
    <xf numFmtId="0" fontId="5" fillId="0" borderId="0">
      <alignment horizontal="left" wrapText="1"/>
    </xf>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0" fontId="4" fillId="0" borderId="0" applyNumberFormat="0" applyFont="0" applyBorder="0" applyAlignment="0"/>
    <xf numFmtId="0" fontId="5" fillId="0" borderId="0"/>
    <xf numFmtId="0" fontId="5" fillId="0" borderId="0"/>
    <xf numFmtId="0" fontId="4" fillId="0" borderId="0" applyNumberFormat="0" applyFont="0" applyBorder="0" applyAlignment="0"/>
    <xf numFmtId="0" fontId="4" fillId="0" borderId="0" applyNumberFormat="0" applyFont="0" applyBorder="0" applyAlignment="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4" fillId="0" borderId="0" applyNumberFormat="0" applyFont="0" applyBorder="0" applyAlignment="0"/>
    <xf numFmtId="0" fontId="4" fillId="0" borderId="0" applyNumberFormat="0" applyFont="0" applyBorder="0" applyAlignment="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horizontal="left" wrapText="1"/>
    </xf>
    <xf numFmtId="0" fontId="5" fillId="0" borderId="0">
      <alignment horizontal="left" wrapText="1"/>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horizontal="left" wrapText="1"/>
    </xf>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applyFont="0" applyFill="0" applyBorder="0" applyAlignment="0" applyProtection="0"/>
    <xf numFmtId="0" fontId="5" fillId="0" borderId="0" applyFont="0" applyFill="0" applyBorder="0" applyAlignment="0" applyProtection="0"/>
    <xf numFmtId="0" fontId="19" fillId="0" borderId="0"/>
    <xf numFmtId="0" fontId="5" fillId="0" borderId="0"/>
    <xf numFmtId="0" fontId="5" fillId="0" borderId="0"/>
    <xf numFmtId="0" fontId="5" fillId="0" borderId="0"/>
    <xf numFmtId="0" fontId="5" fillId="0" borderId="0"/>
    <xf numFmtId="0" fontId="5" fillId="0" borderId="0"/>
    <xf numFmtId="0" fontId="5" fillId="0" borderId="0">
      <alignment horizontal="left" wrapText="1"/>
    </xf>
    <xf numFmtId="0" fontId="5" fillId="0" borderId="0"/>
    <xf numFmtId="0" fontId="5" fillId="0" borderId="0"/>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0" fontId="19" fillId="0" borderId="0"/>
    <xf numFmtId="0" fontId="20" fillId="0" borderId="0"/>
    <xf numFmtId="0" fontId="19" fillId="0" borderId="0"/>
    <xf numFmtId="0" fontId="20" fillId="0" borderId="0"/>
    <xf numFmtId="0" fontId="20"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alignment horizontal="left" wrapText="1"/>
    </xf>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21" fillId="0" borderId="0"/>
    <xf numFmtId="0" fontId="5" fillId="0" borderId="0"/>
    <xf numFmtId="0" fontId="5" fillId="0" borderId="0"/>
    <xf numFmtId="0" fontId="5" fillId="0" borderId="0"/>
    <xf numFmtId="0" fontId="5" fillId="0" borderId="0"/>
    <xf numFmtId="0" fontId="5" fillId="0" borderId="0"/>
    <xf numFmtId="0" fontId="4" fillId="0" borderId="0" applyNumberFormat="0" applyFont="0" applyBorder="0" applyAlignment="0"/>
    <xf numFmtId="0" fontId="19" fillId="0" borderId="0"/>
    <xf numFmtId="0" fontId="5" fillId="0" borderId="0"/>
    <xf numFmtId="0" fontId="5" fillId="0" borderId="0"/>
    <xf numFmtId="0" fontId="19" fillId="0" borderId="0"/>
    <xf numFmtId="0" fontId="19" fillId="0" borderId="0"/>
    <xf numFmtId="165" fontId="5" fillId="0" borderId="0" applyFont="0" applyFill="0" applyBorder="0" applyAlignment="0" applyProtection="0"/>
    <xf numFmtId="165" fontId="5" fillId="0" borderId="0" applyFont="0" applyFill="0" applyBorder="0" applyAlignment="0" applyProtection="0"/>
    <xf numFmtId="0" fontId="21" fillId="0" borderId="0"/>
    <xf numFmtId="0" fontId="5" fillId="0" borderId="0"/>
    <xf numFmtId="0" fontId="5" fillId="0" borderId="0"/>
    <xf numFmtId="0" fontId="5" fillId="0" borderId="0">
      <alignment horizontal="left" wrapText="1"/>
    </xf>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9" fillId="0" borderId="0"/>
    <xf numFmtId="0" fontId="4" fillId="0" borderId="0" applyNumberFormat="0" applyFont="0" applyBorder="0" applyAlignment="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applyNumberFormat="0" applyFont="0" applyBorder="0" applyAlignment="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19" fillId="0" borderId="0"/>
    <xf numFmtId="0" fontId="20" fillId="0" borderId="0"/>
    <xf numFmtId="0" fontId="19" fillId="0" borderId="0"/>
    <xf numFmtId="0" fontId="20" fillId="0" borderId="0"/>
    <xf numFmtId="0" fontId="20" fillId="0" borderId="0"/>
    <xf numFmtId="0" fontId="5" fillId="0" borderId="0"/>
    <xf numFmtId="0" fontId="7" fillId="0" borderId="0"/>
    <xf numFmtId="0" fontId="5" fillId="0" borderId="0"/>
    <xf numFmtId="0" fontId="7" fillId="0" borderId="0"/>
    <xf numFmtId="0" fontId="7" fillId="0" borderId="0"/>
    <xf numFmtId="0" fontId="5" fillId="0" borderId="0"/>
    <xf numFmtId="0" fontId="7" fillId="0" borderId="0"/>
    <xf numFmtId="0" fontId="5" fillId="0" borderId="0"/>
    <xf numFmtId="0" fontId="7" fillId="0" borderId="0"/>
    <xf numFmtId="0" fontId="7" fillId="0" borderId="0"/>
    <xf numFmtId="0" fontId="5" fillId="0" borderId="0"/>
    <xf numFmtId="0" fontId="7"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4" fillId="0" borderId="0" applyNumberFormat="0" applyFont="0" applyBorder="0" applyAlignment="0"/>
    <xf numFmtId="0" fontId="5" fillId="0" borderId="0" applyNumberFormat="0" applyFill="0" applyBorder="0" applyAlignment="0" applyProtection="0">
      <alignment horizontal="left" wrapText="1"/>
    </xf>
    <xf numFmtId="0" fontId="5" fillId="0" borderId="0" applyNumberFormat="0" applyFill="0" applyBorder="0" applyAlignment="0" applyProtection="0">
      <alignment horizontal="left" wrapText="1"/>
    </xf>
    <xf numFmtId="0" fontId="5" fillId="0" borderId="0">
      <alignment horizontal="left" wrapText="1"/>
    </xf>
    <xf numFmtId="0" fontId="5" fillId="0" borderId="0"/>
    <xf numFmtId="0" fontId="5" fillId="0" borderId="0"/>
    <xf numFmtId="0" fontId="4" fillId="0" borderId="0" applyNumberFormat="0" applyFont="0" applyBorder="0" applyAlignment="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19" fillId="0" borderId="0"/>
    <xf numFmtId="0" fontId="4" fillId="0" borderId="0" applyNumberFormat="0" applyFont="0" applyBorder="0" applyAlignment="0"/>
    <xf numFmtId="0" fontId="5" fillId="0" borderId="0"/>
    <xf numFmtId="0" fontId="5" fillId="0" borderId="0"/>
    <xf numFmtId="0" fontId="19" fillId="0" borderId="0"/>
    <xf numFmtId="0" fontId="19" fillId="0" borderId="0"/>
    <xf numFmtId="0" fontId="19" fillId="0" borderId="0"/>
    <xf numFmtId="0" fontId="19"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horizontal="left" wrapText="1"/>
    </xf>
    <xf numFmtId="0" fontId="5" fillId="0" borderId="0"/>
    <xf numFmtId="0" fontId="5" fillId="0" borderId="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xf numFmtId="0" fontId="5" fillId="0" borderId="0"/>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21"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xf numFmtId="0" fontId="5" fillId="0" borderId="0"/>
    <xf numFmtId="0" fontId="5" fillId="0" borderId="0">
      <alignment vertical="top"/>
    </xf>
    <xf numFmtId="0" fontId="5" fillId="0" borderId="0">
      <alignment vertical="top"/>
    </xf>
    <xf numFmtId="0" fontId="4" fillId="0" borderId="0" applyNumberFormat="0" applyFont="0" applyBorder="0" applyAlignment="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5" fillId="0" borderId="0"/>
    <xf numFmtId="0" fontId="7" fillId="0" borderId="0"/>
    <xf numFmtId="0" fontId="5" fillId="0" borderId="0"/>
    <xf numFmtId="0" fontId="7" fillId="0" borderId="0"/>
    <xf numFmtId="0" fontId="7" fillId="0" borderId="0"/>
    <xf numFmtId="0" fontId="5" fillId="0" borderId="0">
      <alignment horizontal="left" wrapText="1"/>
    </xf>
    <xf numFmtId="0" fontId="5" fillId="0" borderId="0">
      <alignment horizontal="left" wrapText="1"/>
    </xf>
    <xf numFmtId="165" fontId="5" fillId="0" borderId="0" applyFont="0" applyFill="0" applyBorder="0" applyAlignment="0" applyProtection="0"/>
    <xf numFmtId="165" fontId="5" fillId="0" borderId="0" applyFont="0" applyFill="0" applyBorder="0" applyAlignment="0" applyProtection="0"/>
    <xf numFmtId="0" fontId="5" fillId="0" borderId="0">
      <alignment horizontal="left" wrapText="1"/>
    </xf>
    <xf numFmtId="0" fontId="5" fillId="0" borderId="0"/>
    <xf numFmtId="0" fontId="5" fillId="0" borderId="0"/>
    <xf numFmtId="0" fontId="28"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9" fillId="0" borderId="0"/>
    <xf numFmtId="0" fontId="20" fillId="0" borderId="0"/>
    <xf numFmtId="0" fontId="19" fillId="0" borderId="0"/>
    <xf numFmtId="0" fontId="20" fillId="0" borderId="0"/>
    <xf numFmtId="0" fontId="20" fillId="0" borderId="0"/>
    <xf numFmtId="0" fontId="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ont="0" applyBorder="0" applyAlignment="0"/>
    <xf numFmtId="0" fontId="4" fillId="0" borderId="0" applyNumberFormat="0" applyFont="0" applyBorder="0" applyAlignment="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4" fillId="0" borderId="0" applyNumberFormat="0" applyFont="0" applyBorder="0" applyAlignment="0"/>
    <xf numFmtId="0" fontId="5" fillId="0" borderId="0"/>
    <xf numFmtId="0" fontId="4" fillId="0" borderId="0" applyNumberFormat="0" applyFont="0" applyBorder="0" applyAlignment="0"/>
    <xf numFmtId="0" fontId="5" fillId="0" borderId="0"/>
    <xf numFmtId="0" fontId="5" fillId="0" borderId="0"/>
    <xf numFmtId="0" fontId="5" fillId="0" borderId="0"/>
    <xf numFmtId="0" fontId="5" fillId="0" borderId="0"/>
    <xf numFmtId="0" fontId="4" fillId="0" borderId="0" applyNumberFormat="0" applyFont="0" applyBorder="0" applyAlignment="0"/>
    <xf numFmtId="0" fontId="4" fillId="0" borderId="0" applyNumberFormat="0" applyFont="0" applyBorder="0" applyAlignment="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174" fontId="5" fillId="0" borderId="0" applyFont="0" applyFill="0" applyBorder="0" applyAlignment="0" applyProtection="0"/>
    <xf numFmtId="174" fontId="5" fillId="0" borderId="0" applyFont="0" applyFill="0" applyBorder="0" applyAlignment="0" applyProtection="0"/>
    <xf numFmtId="0" fontId="5" fillId="0" borderId="0"/>
    <xf numFmtId="0" fontId="5" fillId="0" borderId="0"/>
    <xf numFmtId="0" fontId="5" fillId="0" borderId="0">
      <alignment horizontal="left" wrapText="1"/>
    </xf>
    <xf numFmtId="0" fontId="5" fillId="0" borderId="0"/>
    <xf numFmtId="0" fontId="5" fillId="0" borderId="0"/>
    <xf numFmtId="0" fontId="4" fillId="0" borderId="0" applyNumberFormat="0" applyFont="0" applyBorder="0" applyAlignment="0"/>
    <xf numFmtId="0" fontId="5" fillId="0" borderId="0">
      <alignment horizontal="left" wrapText="1"/>
    </xf>
    <xf numFmtId="0" fontId="5" fillId="0" borderId="0"/>
    <xf numFmtId="0" fontId="5" fillId="0" borderId="0"/>
    <xf numFmtId="0" fontId="4" fillId="0" borderId="0" applyNumberFormat="0" applyFont="0" applyBorder="0" applyAlignment="0"/>
    <xf numFmtId="165" fontId="5" fillId="0" borderId="0" applyFont="0" applyFill="0" applyBorder="0" applyAlignment="0" applyProtection="0"/>
    <xf numFmtId="165" fontId="5" fillId="0" borderId="0" applyFont="0" applyFill="0" applyBorder="0" applyAlignment="0" applyProtection="0"/>
    <xf numFmtId="0" fontId="19" fillId="0" borderId="0"/>
    <xf numFmtId="0" fontId="4" fillId="0" borderId="0" applyNumberFormat="0" applyFont="0" applyBorder="0" applyAlignment="0"/>
    <xf numFmtId="0" fontId="4" fillId="0" borderId="0" applyNumberFormat="0" applyFont="0" applyBorder="0" applyAlignment="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horizontal="left" wrapText="1"/>
    </xf>
    <xf numFmtId="0" fontId="5" fillId="0" borderId="0"/>
    <xf numFmtId="0" fontId="5" fillId="0" borderId="0"/>
    <xf numFmtId="0" fontId="5" fillId="0" borderId="0"/>
    <xf numFmtId="0" fontId="5" fillId="0" borderId="0"/>
    <xf numFmtId="0" fontId="19" fillId="0" borderId="0"/>
    <xf numFmtId="0" fontId="19"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29" fillId="0" borderId="0"/>
    <xf numFmtId="0" fontId="5" fillId="0" borderId="0">
      <alignment horizontal="left" wrapText="1"/>
    </xf>
    <xf numFmtId="0" fontId="5" fillId="0" borderId="0"/>
    <xf numFmtId="0" fontId="5" fillId="0" borderId="0"/>
    <xf numFmtId="0" fontId="5" fillId="0" borderId="0">
      <alignment horizontal="left" wrapText="1"/>
    </xf>
    <xf numFmtId="0" fontId="5" fillId="0" borderId="0">
      <alignment horizontal="left" wrapText="1"/>
    </xf>
    <xf numFmtId="0" fontId="22" fillId="0" borderId="0">
      <alignment vertical="center"/>
    </xf>
    <xf numFmtId="0" fontId="22" fillId="0" borderId="0">
      <alignment vertical="center"/>
    </xf>
    <xf numFmtId="0" fontId="5" fillId="0" borderId="0">
      <alignment horizontal="left" wrapText="1"/>
    </xf>
    <xf numFmtId="0" fontId="5" fillId="0" borderId="0">
      <alignment horizontal="left" wrapText="1"/>
    </xf>
    <xf numFmtId="0" fontId="4" fillId="0" borderId="0" applyNumberFormat="0" applyFont="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19" fillId="0" borderId="0"/>
    <xf numFmtId="0" fontId="5" fillId="0" borderId="0">
      <alignment horizontal="left" wrapText="1"/>
    </xf>
    <xf numFmtId="0" fontId="5" fillId="0" borderId="0">
      <alignment horizontal="left" wrapText="1"/>
    </xf>
    <xf numFmtId="0" fontId="19" fillId="0" borderId="0"/>
    <xf numFmtId="0" fontId="5" fillId="0" borderId="0">
      <alignment horizontal="left" wrapText="1"/>
    </xf>
    <xf numFmtId="0" fontId="19" fillId="0" borderId="0"/>
    <xf numFmtId="0" fontId="22" fillId="0" borderId="0">
      <alignment vertical="center"/>
    </xf>
    <xf numFmtId="0" fontId="22" fillId="0" borderId="0">
      <alignment vertical="center"/>
    </xf>
    <xf numFmtId="0" fontId="4" fillId="0" borderId="0" applyNumberFormat="0" applyFont="0" applyBorder="0" applyAlignment="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19"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4" fillId="0" borderId="0" applyNumberFormat="0" applyFont="0" applyBorder="0" applyAlignment="0"/>
    <xf numFmtId="0" fontId="22" fillId="0" borderId="0">
      <alignment vertical="center"/>
    </xf>
    <xf numFmtId="0" fontId="22" fillId="0" borderId="0">
      <alignment vertical="center"/>
    </xf>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21"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lignment horizontal="left" wrapText="1"/>
    </xf>
    <xf numFmtId="0" fontId="5" fillId="0" borderId="0">
      <alignment horizontal="left" wrapText="1"/>
    </xf>
    <xf numFmtId="0" fontId="21"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19" fillId="0" borderId="0"/>
    <xf numFmtId="0" fontId="5" fillId="0" borderId="0">
      <alignment horizontal="left" wrapText="1"/>
    </xf>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0" fillId="0" borderId="0"/>
    <xf numFmtId="0" fontId="21" fillId="0" borderId="0"/>
    <xf numFmtId="0" fontId="5" fillId="0" borderId="0">
      <alignment vertical="top"/>
    </xf>
    <xf numFmtId="0" fontId="5" fillId="0" borderId="0">
      <alignment vertical="top"/>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alignment horizontal="left" wrapText="1"/>
    </xf>
    <xf numFmtId="0" fontId="5" fillId="0" borderId="0"/>
    <xf numFmtId="0" fontId="5" fillId="0" borderId="0"/>
    <xf numFmtId="0" fontId="5" fillId="0" borderId="0">
      <alignment horizontal="left" wrapText="1"/>
    </xf>
    <xf numFmtId="0" fontId="5" fillId="0" borderId="0">
      <alignment horizontal="left" wrapText="1"/>
    </xf>
    <xf numFmtId="0" fontId="5" fillId="0" borderId="0"/>
    <xf numFmtId="0" fontId="5" fillId="0" borderId="0"/>
    <xf numFmtId="0" fontId="5" fillId="0" borderId="0"/>
    <xf numFmtId="0" fontId="5" fillId="0" borderId="0"/>
    <xf numFmtId="0" fontId="19"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4" fillId="0" borderId="0" applyNumberFormat="0" applyFont="0" applyBorder="0" applyAlignment="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xf numFmtId="0" fontId="5" fillId="0" borderId="0">
      <alignment horizontal="left" wrapText="1"/>
    </xf>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21" fillId="0" borderId="0"/>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5" fillId="0" borderId="0">
      <alignment horizontal="left" wrapText="1"/>
    </xf>
    <xf numFmtId="0" fontId="5" fillId="0" borderId="0"/>
    <xf numFmtId="0" fontId="5" fillId="0" borderId="0"/>
    <xf numFmtId="0" fontId="19"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xf numFmtId="0" fontId="21" fillId="0" borderId="0"/>
    <xf numFmtId="0" fontId="5" fillId="0" borderId="0"/>
    <xf numFmtId="0" fontId="5" fillId="0" borderId="0"/>
    <xf numFmtId="0" fontId="31" fillId="0" borderId="0"/>
    <xf numFmtId="0" fontId="8" fillId="0" borderId="0"/>
    <xf numFmtId="165" fontId="9" fillId="0" borderId="0" applyFont="0" applyFill="0" applyBorder="0" applyAlignment="0" applyProtection="0"/>
    <xf numFmtId="165" fontId="32" fillId="0" borderId="0" applyFont="0" applyFill="0" applyBorder="0" applyAlignment="0" applyProtection="0"/>
    <xf numFmtId="0" fontId="33" fillId="0" borderId="0" applyNumberFormat="0" applyFill="0" applyBorder="0" applyAlignment="0" applyProtection="0">
      <protection locked="0"/>
    </xf>
    <xf numFmtId="0" fontId="34" fillId="0" borderId="0" applyNumberFormat="0" applyFill="0" applyBorder="0" applyAlignment="0" applyProtection="0">
      <protection locked="0"/>
    </xf>
    <xf numFmtId="0" fontId="5" fillId="0" borderId="0"/>
    <xf numFmtId="0" fontId="5" fillId="0" borderId="0"/>
    <xf numFmtId="0" fontId="5" fillId="0" borderId="0">
      <alignment vertical="top"/>
    </xf>
    <xf numFmtId="0" fontId="5" fillId="0" borderId="0">
      <alignment vertical="top"/>
    </xf>
    <xf numFmtId="0" fontId="35" fillId="0" borderId="0" applyNumberFormat="0" applyFill="0" applyBorder="0" applyAlignment="0" applyProtection="0">
      <protection locked="0"/>
    </xf>
    <xf numFmtId="0" fontId="36" fillId="0" borderId="0" applyNumberFormat="0" applyFill="0" applyBorder="0" applyAlignment="0" applyProtection="0">
      <protection locked="0"/>
    </xf>
    <xf numFmtId="15" fontId="37" fillId="0" borderId="0"/>
    <xf numFmtId="0" fontId="38" fillId="0" borderId="0"/>
    <xf numFmtId="175" fontId="16" fillId="0" borderId="0" applyFill="0" applyBorder="0" applyAlignment="0"/>
    <xf numFmtId="0" fontId="5" fillId="0" borderId="0" applyNumberFormat="0" applyFont="0" applyFill="0" applyBorder="0" applyAlignment="0"/>
    <xf numFmtId="0" fontId="5" fillId="0" borderId="0" applyNumberFormat="0" applyFont="0" applyFill="0" applyBorder="0" applyAlignment="0"/>
    <xf numFmtId="173" fontId="8" fillId="0" borderId="0" applyFont="0" applyFill="0" applyBorder="0" applyAlignment="0" applyProtection="0"/>
    <xf numFmtId="173" fontId="32" fillId="0" borderId="0" applyFont="0" applyFill="0" applyBorder="0" applyAlignment="0" applyProtection="0"/>
    <xf numFmtId="171" fontId="39" fillId="4" borderId="0" applyNumberFormat="0" applyFont="0" applyBorder="0" applyAlignment="0">
      <alignment horizontal="right"/>
    </xf>
    <xf numFmtId="176" fontId="40" fillId="4" borderId="8" applyFont="0">
      <alignment horizontal="right"/>
    </xf>
    <xf numFmtId="170" fontId="5" fillId="5" borderId="9"/>
    <xf numFmtId="170" fontId="5" fillId="5" borderId="9"/>
    <xf numFmtId="0" fontId="41" fillId="0" borderId="0" applyNumberFormat="0" applyFill="0" applyBorder="0" applyAlignment="0" applyProtection="0"/>
    <xf numFmtId="175" fontId="42" fillId="0" borderId="0" applyFill="0" applyBorder="0" applyAlignment="0"/>
    <xf numFmtId="177" fontId="25" fillId="0" borderId="0"/>
    <xf numFmtId="1" fontId="43" fillId="0" borderId="0" applyFill="0" applyBorder="0" applyProtection="0"/>
    <xf numFmtId="0" fontId="5" fillId="6" borderId="0" applyNumberFormat="0" applyFont="0" applyAlignment="0"/>
    <xf numFmtId="0" fontId="5" fillId="6" borderId="0" applyNumberFormat="0" applyFont="0" applyAlignment="0"/>
    <xf numFmtId="0" fontId="44" fillId="7" borderId="10">
      <alignment horizontal="left"/>
    </xf>
    <xf numFmtId="0" fontId="45" fillId="0" borderId="0" applyNumberFormat="0" applyFill="0" applyBorder="0" applyAlignment="0"/>
    <xf numFmtId="0" fontId="46" fillId="8" borderId="0">
      <alignment horizontal="center"/>
    </xf>
    <xf numFmtId="5" fontId="28" fillId="0" borderId="11" applyAlignment="0" applyProtection="0"/>
    <xf numFmtId="9" fontId="47" fillId="0" borderId="0">
      <alignment horizontal="right"/>
    </xf>
    <xf numFmtId="1" fontId="47" fillId="0" borderId="0">
      <protection locked="0"/>
    </xf>
    <xf numFmtId="0" fontId="48" fillId="0" borderId="0" applyNumberFormat="0" applyFill="0" applyBorder="0" applyAlignment="0" applyProtection="0"/>
    <xf numFmtId="0" fontId="49" fillId="0" borderId="0" applyNumberFormat="0" applyFill="0" applyBorder="0" applyAlignment="0" applyProtection="0"/>
    <xf numFmtId="2" fontId="41" fillId="9" borderId="0" applyNumberFormat="0" applyFont="0" applyBorder="0" applyAlignment="0" applyProtection="0"/>
    <xf numFmtId="9" fontId="5" fillId="0" borderId="0"/>
    <xf numFmtId="9" fontId="5" fillId="0" borderId="0"/>
    <xf numFmtId="3" fontId="50" fillId="0" borderId="0"/>
    <xf numFmtId="3" fontId="5" fillId="0" borderId="12"/>
    <xf numFmtId="3" fontId="5" fillId="0" borderId="12"/>
    <xf numFmtId="3" fontId="51" fillId="0" borderId="13"/>
    <xf numFmtId="3" fontId="52" fillId="0" borderId="0"/>
    <xf numFmtId="3" fontId="53" fillId="0" borderId="0"/>
    <xf numFmtId="3" fontId="54" fillId="0" borderId="0"/>
    <xf numFmtId="3" fontId="55" fillId="0" borderId="0"/>
    <xf numFmtId="3" fontId="56" fillId="0" borderId="0"/>
    <xf numFmtId="3" fontId="50" fillId="10" borderId="11"/>
    <xf numFmtId="3" fontId="57" fillId="10" borderId="14"/>
    <xf numFmtId="3" fontId="58" fillId="10" borderId="15" applyBorder="0"/>
    <xf numFmtId="3" fontId="59" fillId="10" borderId="15" applyBorder="0"/>
    <xf numFmtId="3" fontId="51" fillId="10" borderId="0" applyBorder="0"/>
    <xf numFmtId="3" fontId="60" fillId="0" borderId="0"/>
    <xf numFmtId="3" fontId="61" fillId="0" borderId="0"/>
    <xf numFmtId="3" fontId="62" fillId="0" borderId="0"/>
    <xf numFmtId="3" fontId="63" fillId="0" borderId="0"/>
    <xf numFmtId="4" fontId="5" fillId="0" borderId="0"/>
    <xf numFmtId="4" fontId="5" fillId="0" borderId="0"/>
    <xf numFmtId="4" fontId="50" fillId="10" borderId="16" applyBorder="0"/>
    <xf numFmtId="9" fontId="5" fillId="0" borderId="0"/>
    <xf numFmtId="9" fontId="5" fillId="0" borderId="0"/>
    <xf numFmtId="0" fontId="64" fillId="0" borderId="0"/>
    <xf numFmtId="37" fontId="65" fillId="0" borderId="0" applyFont="0" applyBorder="0">
      <alignment horizontal="right"/>
    </xf>
    <xf numFmtId="39" fontId="66" fillId="0" borderId="0">
      <alignment horizontal="right"/>
    </xf>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178" fontId="65" fillId="0" borderId="0" applyFont="0" applyBorder="0">
      <alignment horizontal="right"/>
    </xf>
    <xf numFmtId="3" fontId="70" fillId="11" borderId="14" applyFont="0" applyFill="0" applyProtection="0">
      <alignment horizontal="right"/>
    </xf>
    <xf numFmtId="0" fontId="71" fillId="0" borderId="0">
      <alignment horizontal="right"/>
    </xf>
    <xf numFmtId="0" fontId="52" fillId="0" borderId="17" applyNumberFormat="0" applyFill="0" applyBorder="0" applyProtection="0">
      <alignment wrapText="1"/>
    </xf>
    <xf numFmtId="179" fontId="72" fillId="0" borderId="3" applyFill="0" applyBorder="0" applyAlignment="0" applyProtection="0">
      <alignment horizontal="centerContinuous"/>
    </xf>
    <xf numFmtId="0" fontId="73" fillId="12" borderId="0">
      <alignment horizontal="left"/>
    </xf>
    <xf numFmtId="0" fontId="74" fillId="12" borderId="0">
      <alignment horizontal="right"/>
    </xf>
    <xf numFmtId="0" fontId="75" fillId="13" borderId="0">
      <alignment horizontal="center"/>
    </xf>
    <xf numFmtId="0" fontId="74" fillId="12" borderId="0">
      <alignment horizontal="right"/>
    </xf>
    <xf numFmtId="0" fontId="76" fillId="13" borderId="0">
      <alignment horizontal="left"/>
    </xf>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38" fontId="5" fillId="0" borderId="0" applyFont="0" applyFill="0" applyBorder="0" applyAlignment="0" applyProtection="0"/>
    <xf numFmtId="38" fontId="5" fillId="0" borderId="0" applyFont="0" applyFill="0" applyBorder="0" applyAlignment="0" applyProtection="0"/>
    <xf numFmtId="175" fontId="16" fillId="0" borderId="0" applyFont="0" applyFill="0" applyBorder="0" applyAlignment="0" applyProtection="0"/>
    <xf numFmtId="40" fontId="64"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3" fontId="77" fillId="0" borderId="0" applyFont="0" applyFill="0" applyBorder="0" applyAlignment="0" applyProtection="0"/>
    <xf numFmtId="0" fontId="78" fillId="10" borderId="0" applyNumberFormat="0" applyFill="0" applyBorder="0" applyAlignment="0"/>
    <xf numFmtId="0" fontId="79" fillId="0" borderId="0" applyNumberFormat="0" applyFill="0" applyBorder="0">
      <alignment horizontal="right"/>
    </xf>
    <xf numFmtId="0" fontId="5" fillId="0" borderId="0" applyFont="0" applyFill="0" applyBorder="0" applyAlignment="0" applyProtection="0"/>
    <xf numFmtId="181" fontId="80" fillId="0" borderId="18" applyBorder="0"/>
    <xf numFmtId="182" fontId="5" fillId="0" borderId="0" applyFont="0" applyFill="0" applyBorder="0" applyAlignment="0" applyProtection="0"/>
    <xf numFmtId="183" fontId="5" fillId="0" borderId="0" applyFont="0" applyFill="0" applyBorder="0" applyAlignment="0" applyProtection="0"/>
    <xf numFmtId="183" fontId="5" fillId="0" borderId="0" applyFont="0" applyFill="0" applyBorder="0" applyAlignment="0" applyProtection="0"/>
    <xf numFmtId="0" fontId="64" fillId="14" borderId="19" applyNumberFormat="0" applyFont="0" applyBorder="0" applyAlignment="0" applyProtection="0">
      <alignment horizontal="centerContinuous"/>
    </xf>
    <xf numFmtId="37" fontId="58" fillId="0" borderId="20" applyAlignment="0">
      <protection locked="0"/>
    </xf>
    <xf numFmtId="10" fontId="58" fillId="0" borderId="20" applyAlignment="0">
      <protection locked="0"/>
    </xf>
    <xf numFmtId="37" fontId="58" fillId="0" borderId="20" applyAlignment="0">
      <protection locked="0"/>
    </xf>
    <xf numFmtId="0" fontId="5" fillId="15" borderId="15" applyNumberFormat="0" applyBorder="0">
      <alignment horizontal="left"/>
    </xf>
    <xf numFmtId="0" fontId="5" fillId="15" borderId="15" applyNumberFormat="0" applyBorder="0">
      <alignment horizontal="left"/>
    </xf>
    <xf numFmtId="0" fontId="77" fillId="0" borderId="0" applyFont="0" applyFill="0" applyBorder="0" applyAlignment="0" applyProtection="0"/>
    <xf numFmtId="14" fontId="16" fillId="0" borderId="0"/>
    <xf numFmtId="184" fontId="5" fillId="0" borderId="5"/>
    <xf numFmtId="184" fontId="5" fillId="0" borderId="5"/>
    <xf numFmtId="0" fontId="64" fillId="0" borderId="0"/>
    <xf numFmtId="0" fontId="22" fillId="0" borderId="0"/>
    <xf numFmtId="41" fontId="81" fillId="0" borderId="0" applyFont="0" applyFill="0" applyBorder="0" applyAlignment="0" applyProtection="0"/>
    <xf numFmtId="4" fontId="82" fillId="0" borderId="0" applyFont="0" applyFill="0" applyBorder="0" applyAlignment="0" applyProtection="0"/>
    <xf numFmtId="185" fontId="83" fillId="0" borderId="0"/>
    <xf numFmtId="186" fontId="66" fillId="0" borderId="0" applyFont="0" applyFill="0" applyBorder="0" applyAlignment="0" applyProtection="0">
      <alignment horizontal="right"/>
    </xf>
    <xf numFmtId="0" fontId="5" fillId="16" borderId="8" applyNumberFormat="0" applyFont="0" applyAlignment="0" applyProtection="0"/>
    <xf numFmtId="0" fontId="5" fillId="16" borderId="8" applyNumberFormat="0" applyFont="0" applyAlignment="0" applyProtection="0"/>
    <xf numFmtId="0" fontId="22" fillId="0" borderId="21"/>
    <xf numFmtId="0" fontId="22" fillId="0" borderId="21"/>
    <xf numFmtId="0" fontId="84" fillId="17" borderId="0"/>
    <xf numFmtId="3" fontId="85" fillId="0" borderId="0" applyNumberFormat="0" applyBorder="0">
      <protection locked="0"/>
    </xf>
    <xf numFmtId="0" fontId="58" fillId="0" borderId="0"/>
    <xf numFmtId="0" fontId="86" fillId="0" borderId="0" applyNumberFormat="0">
      <alignment vertical="top" wrapText="1"/>
      <protection locked="0"/>
    </xf>
    <xf numFmtId="187" fontId="5"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41" fillId="18" borderId="11" applyNumberFormat="0" applyFont="0" applyBorder="0" applyAlignment="0" applyProtection="0">
      <alignment horizontal="right"/>
    </xf>
    <xf numFmtId="37" fontId="64" fillId="0" borderId="0">
      <alignment horizontal="right"/>
    </xf>
    <xf numFmtId="190" fontId="5" fillId="0" borderId="0" applyFill="0" applyBorder="0" applyAlignment="0" applyProtection="0"/>
    <xf numFmtId="190" fontId="5" fillId="0" borderId="0" applyFill="0" applyBorder="0" applyAlignment="0" applyProtection="0"/>
    <xf numFmtId="2" fontId="5" fillId="0" borderId="0" applyFill="0" applyBorder="0" applyAlignment="0" applyProtection="0"/>
    <xf numFmtId="2" fontId="5" fillId="0" borderId="0" applyFill="0" applyBorder="0" applyAlignment="0" applyProtection="0"/>
    <xf numFmtId="2" fontId="77" fillId="0" borderId="0" applyFont="0" applyFill="0" applyBorder="0" applyAlignment="0" applyProtection="0"/>
    <xf numFmtId="0" fontId="87" fillId="10" borderId="0">
      <alignment horizontal="left"/>
    </xf>
    <xf numFmtId="0" fontId="42" fillId="0" borderId="0" applyFill="0" applyBorder="0" applyProtection="0">
      <alignment horizontal="left"/>
    </xf>
    <xf numFmtId="1" fontId="41" fillId="0" borderId="0" applyNumberFormat="0" applyBorder="0" applyAlignment="0" applyProtection="0"/>
    <xf numFmtId="0" fontId="88" fillId="0" borderId="22"/>
    <xf numFmtId="0" fontId="88" fillId="0" borderId="21"/>
    <xf numFmtId="0" fontId="88" fillId="19" borderId="21"/>
    <xf numFmtId="3" fontId="89" fillId="0" borderId="0"/>
    <xf numFmtId="191" fontId="90" fillId="0" borderId="0" applyNumberFormat="0" applyBorder="0"/>
    <xf numFmtId="3" fontId="91" fillId="0" borderId="23" applyNumberFormat="0" applyBorder="0"/>
    <xf numFmtId="191" fontId="90" fillId="0" borderId="0" applyNumberFormat="0" applyBorder="0"/>
    <xf numFmtId="3" fontId="91" fillId="0" borderId="23" applyNumberFormat="0" applyBorder="0"/>
    <xf numFmtId="0" fontId="92" fillId="0" borderId="0" applyNumberFormat="0"/>
    <xf numFmtId="192" fontId="5" fillId="0" borderId="0" applyNumberFormat="0" applyFont="0" applyBorder="0" applyAlignment="0"/>
    <xf numFmtId="192" fontId="5" fillId="0" borderId="0" applyNumberFormat="0" applyFont="0" applyBorder="0" applyAlignment="0"/>
    <xf numFmtId="193" fontId="93" fillId="0" borderId="0">
      <alignment vertical="center"/>
    </xf>
    <xf numFmtId="194" fontId="5" fillId="0" borderId="0" applyFont="0" applyFill="0" applyBorder="0" applyAlignment="0" applyProtection="0"/>
    <xf numFmtId="194"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70" fontId="94" fillId="0" borderId="0">
      <alignment horizontal="center"/>
    </xf>
    <xf numFmtId="0" fontId="64" fillId="0" borderId="0">
      <alignment horizontal="center"/>
    </xf>
    <xf numFmtId="38" fontId="41" fillId="10" borderId="0" applyNumberFormat="0" applyBorder="0" applyAlignment="0" applyProtection="0"/>
    <xf numFmtId="0" fontId="5" fillId="10" borderId="14" applyNumberFormat="0" applyFont="0" applyBorder="0" applyAlignment="0" applyProtection="0">
      <alignment horizontal="center"/>
    </xf>
    <xf numFmtId="49" fontId="95" fillId="0" borderId="0">
      <alignment horizontal="right"/>
    </xf>
    <xf numFmtId="49" fontId="95" fillId="0" borderId="0">
      <alignment horizontal="right"/>
    </xf>
    <xf numFmtId="49" fontId="95" fillId="0" borderId="0">
      <alignment horizontal="right"/>
    </xf>
    <xf numFmtId="49" fontId="96" fillId="0" borderId="0">
      <alignment horizontal="right"/>
    </xf>
    <xf numFmtId="49" fontId="95" fillId="0" borderId="0">
      <alignment horizontal="right"/>
    </xf>
    <xf numFmtId="49" fontId="95" fillId="0" borderId="0">
      <alignment horizontal="right"/>
    </xf>
    <xf numFmtId="49" fontId="96" fillId="0" borderId="0">
      <alignment horizontal="right"/>
    </xf>
    <xf numFmtId="49" fontId="95" fillId="0" borderId="0">
      <alignment horizontal="right"/>
    </xf>
    <xf numFmtId="49" fontId="95" fillId="0" borderId="0">
      <alignment horizontal="right"/>
    </xf>
    <xf numFmtId="49" fontId="95" fillId="0" borderId="0">
      <alignment horizontal="right"/>
    </xf>
    <xf numFmtId="49" fontId="96" fillId="0" borderId="0">
      <alignment horizontal="right"/>
    </xf>
    <xf numFmtId="49" fontId="96" fillId="0" borderId="0">
      <alignment horizontal="right"/>
    </xf>
    <xf numFmtId="49" fontId="95" fillId="0" borderId="0">
      <alignment horizontal="right"/>
    </xf>
    <xf numFmtId="49" fontId="95" fillId="0" borderId="0">
      <alignment horizontal="right"/>
    </xf>
    <xf numFmtId="49" fontId="96" fillId="0" borderId="0">
      <alignment horizontal="right"/>
    </xf>
    <xf numFmtId="49" fontId="96" fillId="0" borderId="0">
      <alignment horizontal="right"/>
    </xf>
    <xf numFmtId="49" fontId="96" fillId="0" borderId="0">
      <alignment horizontal="right"/>
    </xf>
    <xf numFmtId="49" fontId="96" fillId="0" borderId="0">
      <alignment horizontal="right"/>
    </xf>
    <xf numFmtId="49" fontId="96" fillId="0" borderId="0">
      <alignment horizontal="right"/>
    </xf>
    <xf numFmtId="49" fontId="96" fillId="0" borderId="0">
      <alignment horizontal="right"/>
    </xf>
    <xf numFmtId="49" fontId="96" fillId="0" borderId="0">
      <alignment horizontal="right"/>
    </xf>
    <xf numFmtId="49" fontId="97" fillId="0" borderId="0">
      <alignment horizontal="right"/>
    </xf>
    <xf numFmtId="193" fontId="98" fillId="0" borderId="0">
      <alignment vertical="center"/>
    </xf>
    <xf numFmtId="0" fontId="99" fillId="0" borderId="0"/>
    <xf numFmtId="0" fontId="28" fillId="20" borderId="16" applyNumberFormat="0" applyFont="0" applyBorder="0" applyAlignment="0">
      <alignment horizontal="centerContinuous"/>
    </xf>
    <xf numFmtId="0" fontId="5" fillId="21" borderId="0" applyNumberFormat="0" applyFont="0" applyBorder="0" applyAlignment="0"/>
    <xf numFmtId="0" fontId="5" fillId="21" borderId="0" applyNumberFormat="0" applyFont="0" applyBorder="0" applyAlignment="0"/>
    <xf numFmtId="0" fontId="42" fillId="0" borderId="0" applyAlignment="0" applyProtection="0">
      <alignment horizontal="left"/>
      <protection locked="0"/>
    </xf>
    <xf numFmtId="0" fontId="49" fillId="0" borderId="0"/>
    <xf numFmtId="38" fontId="100" fillId="0" borderId="0" applyFill="0" applyBorder="0">
      <alignment horizontal="left"/>
    </xf>
    <xf numFmtId="195" fontId="41" fillId="0" borderId="0" applyFont="0"/>
    <xf numFmtId="3" fontId="5" fillId="22" borderId="14" applyFont="0" applyProtection="0">
      <alignment horizontal="right"/>
    </xf>
    <xf numFmtId="10" fontId="5" fillId="22" borderId="14" applyFont="0" applyProtection="0">
      <alignment horizontal="right"/>
    </xf>
    <xf numFmtId="9" fontId="5" fillId="22" borderId="14" applyFont="0" applyProtection="0">
      <alignment horizontal="right"/>
    </xf>
    <xf numFmtId="0" fontId="5" fillId="22" borderId="16" applyNumberFormat="0" applyFont="0" applyBorder="0" applyAlignment="0" applyProtection="0">
      <alignment horizontal="left"/>
    </xf>
    <xf numFmtId="0" fontId="101" fillId="0" borderId="24">
      <alignment horizontal="left" indent="1"/>
    </xf>
    <xf numFmtId="10" fontId="41" fillId="23" borderId="14" applyNumberFormat="0" applyBorder="0" applyAlignment="0" applyProtection="0"/>
    <xf numFmtId="37" fontId="102" fillId="24" borderId="0" applyBorder="0" applyAlignment="0">
      <protection locked="0"/>
    </xf>
    <xf numFmtId="0" fontId="64" fillId="25" borderId="0" applyNumberFormat="0" applyFont="0" applyBorder="0" applyAlignment="0" applyProtection="0"/>
    <xf numFmtId="14" fontId="102" fillId="24" borderId="14" applyBorder="0" applyAlignment="0">
      <alignment horizontal="center"/>
      <protection locked="0"/>
    </xf>
    <xf numFmtId="37" fontId="103" fillId="24" borderId="0" applyBorder="0" applyAlignment="0">
      <alignment horizontal="left"/>
      <protection locked="0"/>
    </xf>
    <xf numFmtId="2" fontId="102" fillId="24" borderId="0" applyBorder="0" applyAlignment="0">
      <protection locked="0"/>
    </xf>
    <xf numFmtId="9" fontId="50" fillId="0" borderId="25">
      <protection locked="0"/>
    </xf>
    <xf numFmtId="10" fontId="50" fillId="0" borderId="25">
      <protection locked="0"/>
    </xf>
    <xf numFmtId="3" fontId="50" fillId="0" borderId="25">
      <protection locked="0"/>
    </xf>
    <xf numFmtId="3" fontId="5" fillId="0" borderId="26"/>
    <xf numFmtId="3" fontId="5" fillId="0" borderId="26"/>
    <xf numFmtId="3" fontId="51" fillId="0" borderId="26"/>
    <xf numFmtId="3" fontId="58" fillId="0" borderId="25">
      <protection locked="0"/>
    </xf>
    <xf numFmtId="3" fontId="59" fillId="0" borderId="25">
      <protection locked="0"/>
    </xf>
    <xf numFmtId="3" fontId="55" fillId="0" borderId="25">
      <protection locked="0"/>
    </xf>
    <xf numFmtId="3" fontId="51" fillId="0" borderId="25">
      <protection locked="0"/>
    </xf>
    <xf numFmtId="170" fontId="50" fillId="0" borderId="25">
      <protection locked="0"/>
    </xf>
    <xf numFmtId="170" fontId="5" fillId="0" borderId="26">
      <protection locked="0"/>
    </xf>
    <xf numFmtId="170" fontId="5" fillId="0" borderId="26">
      <protection locked="0"/>
    </xf>
    <xf numFmtId="170" fontId="5" fillId="26" borderId="26">
      <protection locked="0"/>
    </xf>
    <xf numFmtId="170" fontId="5" fillId="26" borderId="26">
      <protection locked="0"/>
    </xf>
    <xf numFmtId="170" fontId="50" fillId="26" borderId="25">
      <protection locked="0"/>
    </xf>
    <xf numFmtId="17" fontId="50" fillId="0" borderId="25">
      <protection locked="0"/>
    </xf>
    <xf numFmtId="37" fontId="104" fillId="6" borderId="0"/>
    <xf numFmtId="3" fontId="5" fillId="27" borderId="14" applyFont="0">
      <alignment horizontal="right"/>
      <protection locked="0"/>
    </xf>
    <xf numFmtId="37" fontId="49" fillId="6" borderId="0"/>
    <xf numFmtId="196" fontId="5" fillId="27" borderId="14" applyFont="0">
      <alignment horizontal="right"/>
      <protection locked="0"/>
    </xf>
    <xf numFmtId="168" fontId="5" fillId="28" borderId="0">
      <protection locked="0"/>
    </xf>
    <xf numFmtId="168" fontId="5" fillId="28" borderId="0">
      <protection locked="0"/>
    </xf>
    <xf numFmtId="10" fontId="5" fillId="27" borderId="14" applyFont="0">
      <alignment horizontal="right"/>
      <protection locked="0"/>
    </xf>
    <xf numFmtId="10" fontId="5" fillId="28" borderId="0">
      <protection locked="0"/>
    </xf>
    <xf numFmtId="10" fontId="5" fillId="28" borderId="0">
      <protection locked="0"/>
    </xf>
    <xf numFmtId="9" fontId="5" fillId="27" borderId="4" applyFont="0">
      <alignment horizontal="right"/>
      <protection locked="0"/>
    </xf>
    <xf numFmtId="0" fontId="5" fillId="27" borderId="14" applyFont="0">
      <alignment horizontal="center" wrapText="1"/>
      <protection locked="0"/>
    </xf>
    <xf numFmtId="49" fontId="5" fillId="27" borderId="14" applyFont="0" applyAlignment="0">
      <protection locked="0"/>
    </xf>
    <xf numFmtId="197" fontId="5" fillId="0" borderId="0" applyFont="0" applyFill="0" applyBorder="0" applyAlignment="0" applyProtection="0"/>
    <xf numFmtId="38" fontId="105" fillId="0" borderId="0"/>
    <xf numFmtId="38" fontId="106" fillId="0" borderId="0"/>
    <xf numFmtId="38" fontId="107" fillId="0" borderId="0"/>
    <xf numFmtId="38" fontId="108" fillId="0" borderId="0"/>
    <xf numFmtId="0" fontId="109" fillId="0" borderId="0"/>
    <xf numFmtId="0" fontId="109" fillId="0" borderId="0"/>
    <xf numFmtId="0" fontId="110" fillId="0" borderId="0"/>
    <xf numFmtId="0" fontId="5" fillId="0" borderId="0"/>
    <xf numFmtId="0" fontId="5" fillId="0" borderId="0"/>
    <xf numFmtId="0" fontId="5" fillId="0" borderId="0">
      <alignment horizontal="left" indent="1"/>
    </xf>
    <xf numFmtId="0" fontId="5" fillId="0" borderId="0">
      <alignment horizontal="left" indent="1"/>
    </xf>
    <xf numFmtId="0" fontId="5" fillId="0" borderId="0">
      <alignment vertical="center"/>
    </xf>
    <xf numFmtId="0" fontId="5" fillId="0" borderId="0">
      <alignment vertical="center"/>
    </xf>
    <xf numFmtId="38" fontId="111" fillId="6" borderId="17" applyNumberFormat="0" applyBorder="0" applyAlignment="0">
      <alignment horizontal="right"/>
    </xf>
    <xf numFmtId="0" fontId="112" fillId="0" borderId="0" applyNumberFormat="0" applyFill="0" applyBorder="0">
      <alignment horizontal="right"/>
    </xf>
    <xf numFmtId="38" fontId="111" fillId="6" borderId="17" applyNumberFormat="0" applyBorder="0" applyAlignment="0">
      <alignment horizontal="right"/>
    </xf>
    <xf numFmtId="1" fontId="30" fillId="0" borderId="8" applyNumberFormat="0" applyFont="0" applyFill="0" applyBorder="0" applyAlignment="0">
      <alignment horizontal="center"/>
      <protection locked="0"/>
    </xf>
    <xf numFmtId="0" fontId="73" fillId="12" borderId="0">
      <alignment horizontal="left"/>
    </xf>
    <xf numFmtId="0" fontId="113" fillId="13" borderId="0">
      <alignment horizontal="left"/>
    </xf>
    <xf numFmtId="0" fontId="41" fillId="10" borderId="7">
      <alignment horizontal="center"/>
    </xf>
    <xf numFmtId="0" fontId="42" fillId="0" borderId="0" applyNumberFormat="0" applyFont="0" applyBorder="0" applyAlignment="0"/>
    <xf numFmtId="0" fontId="46" fillId="28" borderId="0">
      <alignment horizontal="center"/>
    </xf>
    <xf numFmtId="0" fontId="46" fillId="5" borderId="0">
      <alignment horizontal="center"/>
    </xf>
    <xf numFmtId="0" fontId="46" fillId="22" borderId="0">
      <alignment horizontal="center"/>
    </xf>
    <xf numFmtId="0" fontId="46" fillId="29" borderId="0">
      <alignment horizontal="center"/>
    </xf>
    <xf numFmtId="0" fontId="28" fillId="0" borderId="0">
      <alignment horizontal="left"/>
    </xf>
    <xf numFmtId="0" fontId="114" fillId="0" borderId="27" applyNumberFormat="0" applyFill="0" applyAlignment="0" applyProtection="0"/>
    <xf numFmtId="0" fontId="115" fillId="0" borderId="0" applyNumberFormat="0" applyAlignment="0" applyProtection="0"/>
    <xf numFmtId="0" fontId="28" fillId="0" borderId="0">
      <alignment horizontal="left"/>
    </xf>
    <xf numFmtId="171" fontId="116" fillId="0" borderId="0">
      <alignment horizontal="left" wrapText="1"/>
    </xf>
    <xf numFmtId="0" fontId="117" fillId="0" borderId="0"/>
    <xf numFmtId="39" fontId="111" fillId="0" borderId="0" applyNumberFormat="0" applyFill="0">
      <alignment vertical="top"/>
    </xf>
    <xf numFmtId="41"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98" fontId="5" fillId="0" borderId="0" applyFont="0" applyFill="0" applyBorder="0" applyAlignment="0" applyProtection="0"/>
    <xf numFmtId="187" fontId="5" fillId="0" borderId="0" applyFont="0" applyFill="0" applyBorder="0" applyAlignment="0" applyProtection="0"/>
    <xf numFmtId="199" fontId="16" fillId="0" borderId="23" applyFill="0" applyBorder="0" applyAlignment="0" applyProtection="0"/>
    <xf numFmtId="200" fontId="5" fillId="0" borderId="0" applyFont="0" applyFill="0" applyBorder="0" applyAlignment="0" applyProtection="0"/>
    <xf numFmtId="201"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202" fontId="5" fillId="0" borderId="0" applyFont="0" applyFill="0" applyBorder="0" applyAlignment="0" applyProtection="0"/>
    <xf numFmtId="201" fontId="5" fillId="0" borderId="0" applyFont="0" applyFill="0" applyBorder="0" applyAlignment="0" applyProtection="0"/>
    <xf numFmtId="7" fontId="5" fillId="0" borderId="0" applyFill="0" applyBorder="0" applyAlignment="0" applyProtection="0"/>
    <xf numFmtId="7" fontId="5" fillId="0" borderId="0" applyFill="0" applyBorder="0" applyAlignment="0" applyProtection="0"/>
    <xf numFmtId="5" fontId="5" fillId="0" borderId="0" applyFill="0" applyBorder="0" applyAlignment="0" applyProtection="0"/>
    <xf numFmtId="5" fontId="5" fillId="0" borderId="0" applyFill="0" applyBorder="0" applyAlignment="0" applyProtection="0"/>
    <xf numFmtId="0" fontId="118" fillId="30" borderId="0"/>
    <xf numFmtId="37" fontId="112" fillId="0" borderId="0" applyNumberFormat="0" applyFont="0" applyBorder="0" applyAlignment="0">
      <alignment horizontal="center"/>
    </xf>
    <xf numFmtId="181" fontId="119" fillId="0" borderId="0"/>
    <xf numFmtId="0" fontId="92" fillId="0" borderId="0"/>
    <xf numFmtId="203" fontId="5" fillId="0" borderId="0"/>
    <xf numFmtId="203" fontId="5" fillId="0" borderId="0"/>
    <xf numFmtId="204" fontId="65" fillId="0" borderId="0"/>
    <xf numFmtId="204" fontId="65" fillId="0" borderId="0"/>
    <xf numFmtId="204" fontId="65" fillId="0" borderId="0"/>
    <xf numFmtId="204" fontId="65" fillId="0" borderId="0"/>
    <xf numFmtId="204" fontId="65" fillId="0" borderId="0"/>
    <xf numFmtId="204" fontId="65" fillId="0" borderId="0"/>
    <xf numFmtId="204" fontId="65" fillId="0" borderId="0"/>
    <xf numFmtId="0" fontId="5" fillId="0" borderId="0"/>
    <xf numFmtId="0" fontId="5" fillId="0" borderId="0"/>
    <xf numFmtId="2" fontId="64" fillId="0" borderId="0" applyBorder="0" applyProtection="0"/>
    <xf numFmtId="205" fontId="5" fillId="0" borderId="0"/>
    <xf numFmtId="205" fontId="5" fillId="0" borderId="0">
      <alignment horizontal="right"/>
    </xf>
    <xf numFmtId="204" fontId="22" fillId="0" borderId="0">
      <alignment wrapText="1"/>
    </xf>
    <xf numFmtId="0" fontId="120" fillId="0" borderId="0"/>
    <xf numFmtId="0" fontId="5" fillId="5" borderId="8" applyNumberFormat="0" applyFont="0" applyAlignment="0" applyProtection="0"/>
    <xf numFmtId="0" fontId="5" fillId="5" borderId="8" applyNumberFormat="0" applyFont="0" applyAlignment="0" applyProtection="0"/>
    <xf numFmtId="16" fontId="5" fillId="0" borderId="0" applyNumberFormat="0" applyFont="0" applyBorder="0" applyAlignment="0" applyProtection="0"/>
    <xf numFmtId="16" fontId="5" fillId="0" borderId="0" applyNumberFormat="0" applyFont="0" applyBorder="0" applyAlignment="0" applyProtection="0"/>
    <xf numFmtId="0" fontId="121" fillId="0" borderId="5"/>
    <xf numFmtId="206" fontId="30" fillId="0" borderId="0"/>
    <xf numFmtId="0" fontId="5" fillId="14" borderId="23" applyNumberFormat="0" applyBorder="0" applyProtection="0">
      <alignment horizontal="center"/>
    </xf>
    <xf numFmtId="0" fontId="5" fillId="14" borderId="23" applyNumberFormat="0" applyBorder="0" applyProtection="0">
      <alignment horizontal="center"/>
    </xf>
    <xf numFmtId="3" fontId="5" fillId="5" borderId="14">
      <alignment horizontal="right"/>
      <protection locked="0"/>
    </xf>
    <xf numFmtId="10" fontId="5" fillId="5" borderId="14" applyFont="0">
      <alignment horizontal="right"/>
      <protection locked="0"/>
    </xf>
    <xf numFmtId="207" fontId="122" fillId="13" borderId="0">
      <alignment horizontal="right"/>
    </xf>
    <xf numFmtId="0" fontId="123" fillId="31" borderId="0">
      <alignment horizontal="center"/>
    </xf>
    <xf numFmtId="0" fontId="73" fillId="32" borderId="0"/>
    <xf numFmtId="0" fontId="124" fillId="13" borderId="0" applyBorder="0">
      <alignment horizontal="centerContinuous"/>
    </xf>
    <xf numFmtId="0" fontId="125" fillId="32" borderId="0" applyBorder="0">
      <alignment horizontal="centerContinuous"/>
    </xf>
    <xf numFmtId="37" fontId="58" fillId="0" borderId="2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0" fontId="5" fillId="0" borderId="0"/>
    <xf numFmtId="0" fontId="5" fillId="0" borderId="0"/>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169" fontId="5" fillId="0" borderId="0">
      <protection locked="0"/>
    </xf>
    <xf numFmtId="0" fontId="126" fillId="0" borderId="0" applyNumberFormat="0" applyFill="0" applyBorder="0">
      <alignment horizontal="left"/>
    </xf>
    <xf numFmtId="0" fontId="127" fillId="0" borderId="0"/>
    <xf numFmtId="49" fontId="128" fillId="5" borderId="14">
      <alignment horizontal="center"/>
    </xf>
    <xf numFmtId="10" fontId="129" fillId="0" borderId="0" applyFont="0" applyFill="0" applyBorder="0" applyAlignment="0"/>
    <xf numFmtId="178" fontId="5" fillId="0" borderId="6" applyFont="0" applyFill="0" applyBorder="0" applyAlignment="0" applyProtection="0"/>
    <xf numFmtId="178" fontId="5" fillId="0" borderId="6"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43" fillId="0" borderId="0">
      <protection locked="0"/>
    </xf>
    <xf numFmtId="0" fontId="5" fillId="0" borderId="0">
      <protection locked="0"/>
    </xf>
    <xf numFmtId="0" fontId="52" fillId="0" borderId="0">
      <protection locked="0"/>
    </xf>
    <xf numFmtId="10" fontId="5" fillId="0" borderId="0" applyFill="0" applyBorder="0" applyAlignment="0" applyProtection="0"/>
    <xf numFmtId="10" fontId="5" fillId="0" borderId="0" applyFill="0" applyBorder="0" applyAlignment="0" applyProtection="0"/>
    <xf numFmtId="209" fontId="5" fillId="0" borderId="0" applyFont="0" applyFill="0" applyBorder="0" applyAlignment="0" applyProtection="0"/>
    <xf numFmtId="209" fontId="5" fillId="0" borderId="0" applyFont="0" applyFill="0" applyBorder="0" applyAlignment="0" applyProtection="0"/>
    <xf numFmtId="0" fontId="130" fillId="0" borderId="0"/>
    <xf numFmtId="37" fontId="58" fillId="0" borderId="0">
      <protection locked="0"/>
    </xf>
    <xf numFmtId="0" fontId="64" fillId="0" borderId="0" applyNumberFormat="0" applyFont="0" applyFill="0" applyBorder="0" applyAlignment="0" applyProtection="0">
      <alignment horizontal="left"/>
    </xf>
    <xf numFmtId="15" fontId="64" fillId="0" borderId="0" applyFont="0" applyFill="0" applyBorder="0" applyAlignment="0" applyProtection="0"/>
    <xf numFmtId="4" fontId="64" fillId="0" borderId="0" applyFont="0" applyFill="0" applyBorder="0" applyAlignment="0" applyProtection="0"/>
    <xf numFmtId="0" fontId="28" fillId="0" borderId="1">
      <alignment horizontal="center"/>
    </xf>
    <xf numFmtId="3" fontId="64" fillId="0" borderId="0" applyFont="0" applyFill="0" applyBorder="0" applyAlignment="0" applyProtection="0"/>
    <xf numFmtId="0" fontId="64" fillId="33" borderId="0" applyNumberFormat="0" applyFont="0" applyBorder="0" applyAlignment="0" applyProtection="0"/>
    <xf numFmtId="170" fontId="5" fillId="0" borderId="0" applyFill="0" applyBorder="0" applyAlignment="0" applyProtection="0"/>
    <xf numFmtId="170"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0" fontId="46" fillId="34" borderId="0">
      <alignment horizontal="center"/>
    </xf>
    <xf numFmtId="2" fontId="5" fillId="0" borderId="0" applyFill="0" applyBorder="0" applyProtection="0">
      <alignment horizontal="right"/>
      <protection locked="0"/>
    </xf>
    <xf numFmtId="2" fontId="5" fillId="0" borderId="0" applyFill="0" applyBorder="0" applyProtection="0">
      <alignment horizontal="right"/>
      <protection locked="0"/>
    </xf>
    <xf numFmtId="38" fontId="131" fillId="0" borderId="0"/>
    <xf numFmtId="0" fontId="132" fillId="35" borderId="5">
      <alignment horizontal="center"/>
    </xf>
    <xf numFmtId="210" fontId="133" fillId="0" borderId="0" applyBorder="0" applyAlignment="0"/>
    <xf numFmtId="37" fontId="64" fillId="0" borderId="0" applyFont="0" applyFill="0" applyBorder="0" applyAlignment="0" applyProtection="0"/>
    <xf numFmtId="0" fontId="113" fillId="36" borderId="0">
      <alignment horizontal="center"/>
    </xf>
    <xf numFmtId="49" fontId="134" fillId="13" borderId="0">
      <alignment horizontal="center"/>
    </xf>
    <xf numFmtId="0" fontId="22" fillId="0" borderId="0"/>
    <xf numFmtId="3" fontId="135" fillId="0" borderId="0" applyNumberFormat="0" applyBorder="0">
      <protection locked="0"/>
    </xf>
    <xf numFmtId="40" fontId="136" fillId="0" borderId="0" applyNumberFormat="0" applyBorder="0">
      <protection locked="0"/>
    </xf>
    <xf numFmtId="0" fontId="137" fillId="0" borderId="0" applyNumberFormat="0" applyBorder="0">
      <protection locked="0"/>
    </xf>
    <xf numFmtId="40" fontId="136" fillId="0" borderId="0" applyNumberFormat="0" applyBorder="0">
      <protection locked="0"/>
    </xf>
    <xf numFmtId="3" fontId="135" fillId="0" borderId="0" applyNumberFormat="0" applyBorder="0">
      <protection locked="0"/>
    </xf>
    <xf numFmtId="0" fontId="135" fillId="0" borderId="0" applyNumberFormat="0"/>
    <xf numFmtId="14" fontId="138" fillId="0" borderId="28" applyNumberFormat="0">
      <alignment vertical="top"/>
    </xf>
    <xf numFmtId="0" fontId="139" fillId="0" borderId="0" applyNumberFormat="0" applyBorder="0">
      <alignment vertical="top" wrapText="1"/>
    </xf>
    <xf numFmtId="196" fontId="64" fillId="35" borderId="6" applyNumberFormat="0" applyFont="0" applyBorder="0" applyAlignment="0" applyProtection="0">
      <alignment horizontal="center"/>
    </xf>
    <xf numFmtId="0" fontId="5" fillId="0" borderId="0"/>
    <xf numFmtId="0" fontId="5" fillId="0" borderId="0"/>
    <xf numFmtId="0" fontId="49" fillId="0" borderId="0" applyNumberFormat="0" applyFill="0" applyBorder="0" applyProtection="0">
      <alignment horizontal="left" vertical="center"/>
    </xf>
    <xf numFmtId="0" fontId="74" fillId="12" borderId="0">
      <alignment horizontal="center"/>
    </xf>
    <xf numFmtId="0" fontId="74" fillId="12" borderId="0">
      <alignment horizontal="centerContinuous"/>
    </xf>
    <xf numFmtId="0" fontId="111" fillId="13" borderId="0">
      <alignment horizontal="left"/>
    </xf>
    <xf numFmtId="49" fontId="111" fillId="13" borderId="0">
      <alignment horizontal="center"/>
    </xf>
    <xf numFmtId="0" fontId="73" fillId="12" borderId="0">
      <alignment horizontal="left"/>
    </xf>
    <xf numFmtId="49" fontId="111" fillId="13" borderId="0">
      <alignment horizontal="left"/>
    </xf>
    <xf numFmtId="0" fontId="73" fillId="12" borderId="0">
      <alignment horizontal="centerContinuous"/>
    </xf>
    <xf numFmtId="0" fontId="73" fillId="12" borderId="0">
      <alignment horizontal="right"/>
    </xf>
    <xf numFmtId="49" fontId="113" fillId="13" borderId="0">
      <alignment horizontal="left"/>
    </xf>
    <xf numFmtId="0" fontId="74" fillId="12" borderId="0">
      <alignment horizontal="right"/>
    </xf>
    <xf numFmtId="0" fontId="46" fillId="37" borderId="0">
      <alignment horizontal="center"/>
    </xf>
    <xf numFmtId="0" fontId="5" fillId="38" borderId="0" applyNumberFormat="0" applyFont="0" applyAlignment="0" applyProtection="0"/>
    <xf numFmtId="0" fontId="5" fillId="38" borderId="0" applyNumberFormat="0" applyFont="0" applyAlignment="0" applyProtection="0"/>
    <xf numFmtId="0" fontId="118" fillId="39" borderId="14"/>
    <xf numFmtId="0" fontId="111" fillId="40" borderId="0">
      <alignment horizontal="center"/>
    </xf>
    <xf numFmtId="0" fontId="86" fillId="40" borderId="0">
      <alignment horizontal="center"/>
    </xf>
    <xf numFmtId="4" fontId="134" fillId="41" borderId="29" applyNumberFormat="0" applyProtection="0">
      <alignment vertical="center"/>
    </xf>
    <xf numFmtId="4" fontId="140" fillId="41" borderId="29" applyNumberFormat="0" applyProtection="0">
      <alignment vertical="center"/>
    </xf>
    <xf numFmtId="4" fontId="141" fillId="41" borderId="29" applyNumberFormat="0" applyProtection="0">
      <alignment horizontal="left" vertical="center"/>
    </xf>
    <xf numFmtId="0" fontId="113" fillId="41" borderId="29" applyNumberFormat="0" applyProtection="0">
      <alignment horizontal="left" vertical="top" indent="1"/>
    </xf>
    <xf numFmtId="4" fontId="142" fillId="0" borderId="0" applyNumberFormat="0" applyProtection="0">
      <alignment horizontal="left" vertical="center"/>
    </xf>
    <xf numFmtId="4" fontId="143" fillId="42" borderId="30" applyNumberFormat="0" applyProtection="0">
      <alignment vertical="center"/>
    </xf>
    <xf numFmtId="4" fontId="141" fillId="42" borderId="29" applyNumberFormat="0" applyProtection="0">
      <alignment horizontal="right" vertical="center"/>
    </xf>
    <xf numFmtId="4" fontId="141" fillId="43" borderId="29" applyNumberFormat="0" applyProtection="0">
      <alignment horizontal="right" vertical="center"/>
    </xf>
    <xf numFmtId="4" fontId="141" fillId="44" borderId="29" applyNumberFormat="0" applyProtection="0">
      <alignment horizontal="right" vertical="center"/>
    </xf>
    <xf numFmtId="4" fontId="3" fillId="22" borderId="30" applyNumberFormat="0" applyProtection="0">
      <alignment vertical="center"/>
    </xf>
    <xf numFmtId="4" fontId="141" fillId="5" borderId="29" applyNumberFormat="0" applyProtection="0">
      <alignment horizontal="right" vertical="center"/>
    </xf>
    <xf numFmtId="4" fontId="141" fillId="45" borderId="29" applyNumberFormat="0" applyProtection="0">
      <alignment horizontal="right" vertical="center"/>
    </xf>
    <xf numFmtId="4" fontId="141" fillId="10" borderId="29" applyNumberFormat="0" applyProtection="0">
      <alignment horizontal="right" vertical="center"/>
    </xf>
    <xf numFmtId="4" fontId="143" fillId="46" borderId="30" applyNumberFormat="0" applyProtection="0">
      <alignment vertical="center"/>
    </xf>
    <xf numFmtId="4" fontId="141" fillId="16" borderId="29" applyNumberFormat="0" applyProtection="0">
      <alignment horizontal="right" vertical="center"/>
    </xf>
    <xf numFmtId="4" fontId="141" fillId="39" borderId="29" applyNumberFormat="0" applyProtection="0">
      <alignment horizontal="right" vertical="center"/>
    </xf>
    <xf numFmtId="4" fontId="141" fillId="46" borderId="29" applyNumberFormat="0" applyProtection="0">
      <alignment horizontal="right" vertical="center"/>
    </xf>
    <xf numFmtId="4" fontId="5" fillId="42" borderId="30" applyNumberFormat="0" applyProtection="0">
      <alignment vertical="center"/>
    </xf>
    <xf numFmtId="4" fontId="5" fillId="42" borderId="30" applyNumberFormat="0" applyProtection="0">
      <alignment vertical="center"/>
    </xf>
    <xf numFmtId="4" fontId="142" fillId="0" borderId="0" applyNumberFormat="0" applyProtection="0">
      <alignment horizontal="left" vertical="center"/>
    </xf>
    <xf numFmtId="4" fontId="142" fillId="0" borderId="0" applyNumberFormat="0" applyProtection="0">
      <alignment horizontal="left" vertical="center"/>
    </xf>
    <xf numFmtId="4" fontId="134" fillId="47" borderId="0" applyNumberFormat="0" applyProtection="0">
      <alignment horizontal="left" vertical="center"/>
    </xf>
    <xf numFmtId="4" fontId="141" fillId="0" borderId="29" applyNumberFormat="0" applyProtection="0">
      <alignment horizontal="right" vertical="center"/>
    </xf>
    <xf numFmtId="4" fontId="5" fillId="11" borderId="30" applyNumberFormat="0" applyProtection="0">
      <alignment horizontal="left" vertical="center" indent="1"/>
    </xf>
    <xf numFmtId="4" fontId="5" fillId="11" borderId="30" applyNumberFormat="0" applyProtection="0">
      <alignment horizontal="left" vertical="center" indent="1"/>
    </xf>
    <xf numFmtId="4" fontId="144" fillId="0" borderId="0" applyNumberFormat="0" applyProtection="0">
      <alignment horizontal="left" vertical="center"/>
    </xf>
    <xf numFmtId="4" fontId="144" fillId="0" borderId="0" applyNumberFormat="0" applyProtection="0">
      <alignment horizontal="left" vertical="center"/>
    </xf>
    <xf numFmtId="0" fontId="5" fillId="47" borderId="29" applyNumberFormat="0" applyProtection="0">
      <alignment horizontal="left" vertical="center" indent="1"/>
    </xf>
    <xf numFmtId="0" fontId="5" fillId="47" borderId="29" applyNumberFormat="0" applyProtection="0">
      <alignment horizontal="left" vertical="center" indent="1"/>
    </xf>
    <xf numFmtId="0" fontId="5" fillId="47" borderId="29" applyNumberFormat="0" applyProtection="0">
      <alignment horizontal="left" vertical="top" indent="1"/>
    </xf>
    <xf numFmtId="0" fontId="5" fillId="47" borderId="29" applyNumberFormat="0" applyProtection="0">
      <alignment horizontal="left" vertical="top" indent="1"/>
    </xf>
    <xf numFmtId="0" fontId="5" fillId="48" borderId="29" applyNumberFormat="0" applyProtection="0">
      <alignment horizontal="left" vertical="center" indent="1"/>
    </xf>
    <xf numFmtId="0" fontId="5" fillId="48" borderId="29" applyNumberFormat="0" applyProtection="0">
      <alignment horizontal="left" vertical="center" indent="1"/>
    </xf>
    <xf numFmtId="0" fontId="5" fillId="48" borderId="29" applyNumberFormat="0" applyProtection="0">
      <alignment horizontal="left" vertical="top" indent="1"/>
    </xf>
    <xf numFmtId="0" fontId="5" fillId="48" borderId="29" applyNumberFormat="0" applyProtection="0">
      <alignment horizontal="left" vertical="top" indent="1"/>
    </xf>
    <xf numFmtId="0" fontId="5" fillId="8" borderId="29" applyNumberFormat="0" applyProtection="0">
      <alignment horizontal="left" vertical="center" indent="1"/>
    </xf>
    <xf numFmtId="0" fontId="5" fillId="8" borderId="29" applyNumberFormat="0" applyProtection="0">
      <alignment horizontal="left" vertical="center" indent="1"/>
    </xf>
    <xf numFmtId="0" fontId="5" fillId="8" borderId="29" applyNumberFormat="0" applyProtection="0">
      <alignment horizontal="left" vertical="top" indent="1"/>
    </xf>
    <xf numFmtId="0" fontId="5" fillId="8" borderId="29" applyNumberFormat="0" applyProtection="0">
      <alignment horizontal="left" vertical="top" indent="1"/>
    </xf>
    <xf numFmtId="0" fontId="5" fillId="28" borderId="29" applyNumberFormat="0" applyProtection="0">
      <alignment horizontal="left" vertical="center" indent="1"/>
    </xf>
    <xf numFmtId="0" fontId="5" fillId="28" borderId="29" applyNumberFormat="0" applyProtection="0">
      <alignment horizontal="left" vertical="center" indent="1"/>
    </xf>
    <xf numFmtId="0" fontId="5" fillId="28" borderId="29" applyNumberFormat="0" applyProtection="0">
      <alignment horizontal="left" vertical="top" indent="1"/>
    </xf>
    <xf numFmtId="0" fontId="5" fillId="28" borderId="29" applyNumberFormat="0" applyProtection="0">
      <alignment horizontal="left" vertical="top" indent="1"/>
    </xf>
    <xf numFmtId="4" fontId="141" fillId="28" borderId="29" applyNumberFormat="0" applyProtection="0">
      <alignment vertical="center"/>
    </xf>
    <xf numFmtId="4" fontId="145" fillId="28" borderId="29" applyNumberFormat="0" applyProtection="0">
      <alignment vertical="center"/>
    </xf>
    <xf numFmtId="4" fontId="134" fillId="8" borderId="31" applyNumberFormat="0" applyProtection="0">
      <alignment horizontal="left" vertical="center"/>
    </xf>
    <xf numFmtId="0" fontId="122" fillId="23" borderId="29" applyNumberFormat="0" applyProtection="0">
      <alignment horizontal="left" vertical="top" indent="1"/>
    </xf>
    <xf numFmtId="4" fontId="141" fillId="0" borderId="29" applyNumberFormat="0" applyProtection="0">
      <alignment horizontal="right" vertical="center"/>
    </xf>
    <xf numFmtId="4" fontId="145" fillId="28" borderId="29" applyNumberFormat="0" applyProtection="0">
      <alignment horizontal="right" vertical="center"/>
    </xf>
    <xf numFmtId="4" fontId="134" fillId="0" borderId="29" applyNumberFormat="0" applyProtection="0">
      <alignment horizontal="left" vertical="center"/>
    </xf>
    <xf numFmtId="0" fontId="122" fillId="48" borderId="29" applyNumberFormat="0" applyProtection="0">
      <alignment horizontal="left" vertical="top" indent="1"/>
    </xf>
    <xf numFmtId="4" fontId="5" fillId="11" borderId="30" applyNumberFormat="0" applyProtection="0">
      <alignment vertical="center"/>
    </xf>
    <xf numFmtId="4" fontId="5" fillId="11" borderId="30" applyNumberFormat="0" applyProtection="0">
      <alignment vertical="center"/>
    </xf>
    <xf numFmtId="4" fontId="5" fillId="11" borderId="30" applyNumberFormat="0" applyProtection="0">
      <alignment vertical="center"/>
    </xf>
    <xf numFmtId="4" fontId="5" fillId="11" borderId="30" applyNumberFormat="0" applyProtection="0">
      <alignment vertical="center"/>
    </xf>
    <xf numFmtId="4" fontId="5" fillId="23" borderId="30" applyNumberFormat="0" applyProtection="0">
      <alignment horizontal="left" vertical="center" indent="1"/>
    </xf>
    <xf numFmtId="4" fontId="5" fillId="23" borderId="30" applyNumberFormat="0" applyProtection="0">
      <alignment horizontal="left" vertical="center" indent="1"/>
    </xf>
    <xf numFmtId="4" fontId="146" fillId="0" borderId="0" applyNumberFormat="0" applyProtection="0">
      <alignment horizontal="left" vertical="center"/>
    </xf>
    <xf numFmtId="4" fontId="147" fillId="28" borderId="29" applyNumberFormat="0" applyProtection="0">
      <alignment horizontal="right" vertical="center"/>
    </xf>
    <xf numFmtId="0" fontId="64" fillId="0" borderId="0"/>
    <xf numFmtId="0" fontId="148" fillId="0" borderId="0"/>
    <xf numFmtId="0" fontId="73" fillId="49" borderId="0"/>
    <xf numFmtId="0" fontId="122" fillId="23" borderId="0" applyNumberFormat="0" applyBorder="0" applyAlignment="0" applyProtection="0"/>
    <xf numFmtId="0" fontId="122" fillId="23" borderId="0"/>
    <xf numFmtId="0" fontId="118" fillId="10" borderId="0"/>
    <xf numFmtId="0" fontId="149" fillId="50" borderId="0" applyNumberFormat="0" applyBorder="0" applyAlignment="0" applyProtection="0"/>
    <xf numFmtId="0" fontId="70" fillId="28" borderId="0" applyNumberFormat="0" applyBorder="0" applyAlignment="0" applyProtection="0"/>
    <xf numFmtId="1" fontId="130" fillId="51" borderId="0" applyNumberFormat="0" applyFont="0" applyBorder="0" applyAlignment="0">
      <alignment horizontal="left"/>
    </xf>
    <xf numFmtId="211" fontId="5" fillId="11" borderId="14">
      <alignment horizontal="center"/>
    </xf>
    <xf numFmtId="3" fontId="5" fillId="11" borderId="14" applyFont="0">
      <alignment horizontal="right"/>
    </xf>
    <xf numFmtId="212" fontId="5" fillId="11" borderId="14" applyFont="0">
      <alignment horizontal="right"/>
    </xf>
    <xf numFmtId="196" fontId="5" fillId="11" borderId="14" applyFont="0">
      <alignment horizontal="right"/>
    </xf>
    <xf numFmtId="10" fontId="5" fillId="11" borderId="14" applyFont="0">
      <alignment horizontal="right"/>
    </xf>
    <xf numFmtId="9" fontId="5" fillId="11" borderId="14" applyFont="0">
      <alignment horizontal="right"/>
    </xf>
    <xf numFmtId="213" fontId="5" fillId="11" borderId="14" applyFont="0">
      <alignment horizontal="center" wrapText="1"/>
    </xf>
    <xf numFmtId="214" fontId="150" fillId="0" borderId="0"/>
    <xf numFmtId="38" fontId="151" fillId="0" borderId="0"/>
    <xf numFmtId="0" fontId="152" fillId="0" borderId="0">
      <alignment horizontal="center"/>
    </xf>
    <xf numFmtId="0" fontId="82" fillId="0" borderId="0"/>
    <xf numFmtId="0" fontId="153" fillId="0" borderId="0"/>
    <xf numFmtId="0" fontId="4" fillId="0" borderId="0" applyNumberFormat="0" applyFont="0" applyBorder="0" applyAlignment="0"/>
    <xf numFmtId="0" fontId="5" fillId="0" borderId="0"/>
    <xf numFmtId="0" fontId="5" fillId="0" borderId="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215" fontId="154" fillId="0" borderId="0" applyNumberFormat="0" applyFill="0" applyBorder="0" applyAlignment="0" applyProtection="0">
      <alignment horizontal="right" vertical="center" wrapText="1"/>
    </xf>
    <xf numFmtId="0" fontId="155" fillId="0" borderId="0" applyNumberFormat="0" applyFill="0" applyBorder="0" applyAlignment="0" applyProtection="0"/>
    <xf numFmtId="0" fontId="156" fillId="0" borderId="0" applyNumberFormat="0" applyFill="0" applyBorder="0" applyAlignment="0" applyProtection="0">
      <protection locked="0"/>
    </xf>
    <xf numFmtId="0" fontId="151" fillId="0" borderId="11" applyNumberFormat="0" applyFill="0" applyProtection="0">
      <alignment horizontal="right"/>
    </xf>
    <xf numFmtId="0" fontId="47" fillId="0" borderId="0">
      <alignment horizontal="left"/>
    </xf>
    <xf numFmtId="171" fontId="49" fillId="0" borderId="0"/>
    <xf numFmtId="1" fontId="5" fillId="52" borderId="14" applyFont="0">
      <alignment horizontal="right"/>
    </xf>
    <xf numFmtId="216" fontId="5" fillId="52" borderId="14" applyFont="0"/>
    <xf numFmtId="9" fontId="5" fillId="52" borderId="14" applyFont="0">
      <alignment horizontal="right"/>
    </xf>
    <xf numFmtId="217" fontId="5" fillId="52" borderId="14" applyFont="0">
      <alignment horizontal="right"/>
    </xf>
    <xf numFmtId="10" fontId="5" fillId="52" borderId="14" applyFont="0">
      <alignment horizontal="right"/>
    </xf>
    <xf numFmtId="0" fontId="5" fillId="52" borderId="14" applyFont="0">
      <alignment horizontal="center" wrapText="1"/>
    </xf>
    <xf numFmtId="49" fontId="5" fillId="52" borderId="14" applyFont="0"/>
    <xf numFmtId="216" fontId="5" fillId="53" borderId="14" applyFont="0"/>
    <xf numFmtId="9" fontId="5" fillId="53" borderId="14" applyFont="0">
      <alignment horizontal="right"/>
    </xf>
    <xf numFmtId="216" fontId="5" fillId="43" borderId="14" applyFont="0">
      <alignment horizontal="right"/>
    </xf>
    <xf numFmtId="1" fontId="5" fillId="43" borderId="14" applyFont="0">
      <alignment horizontal="right"/>
    </xf>
    <xf numFmtId="10" fontId="5" fillId="43" borderId="14" applyFont="0">
      <alignment horizontal="right"/>
    </xf>
    <xf numFmtId="9" fontId="5" fillId="43" borderId="14" applyFont="0">
      <alignment horizontal="right"/>
    </xf>
    <xf numFmtId="217" fontId="5" fillId="43" borderId="14" applyFont="0">
      <alignment horizontal="right"/>
    </xf>
    <xf numFmtId="10" fontId="5" fillId="43" borderId="32" applyFont="0">
      <alignment horizontal="right"/>
    </xf>
    <xf numFmtId="0" fontId="5" fillId="43" borderId="14" applyFont="0">
      <alignment horizontal="center" wrapText="1"/>
      <protection locked="0"/>
    </xf>
    <xf numFmtId="49" fontId="5" fillId="43" borderId="14" applyFont="0"/>
    <xf numFmtId="15" fontId="157" fillId="0" borderId="0">
      <alignment horizontal="center"/>
    </xf>
    <xf numFmtId="0" fontId="158" fillId="0" borderId="0"/>
    <xf numFmtId="0" fontId="5" fillId="0" borderId="0"/>
    <xf numFmtId="0" fontId="5" fillId="0" borderId="0"/>
    <xf numFmtId="0" fontId="151" fillId="0" borderId="7" applyNumberFormat="0" applyProtection="0">
      <alignment horizontal="right"/>
    </xf>
    <xf numFmtId="0" fontId="5" fillId="0" borderId="0"/>
    <xf numFmtId="0" fontId="5" fillId="0" borderId="0"/>
    <xf numFmtId="0" fontId="159" fillId="0" borderId="3" applyNumberFormat="0" applyFill="0" applyProtection="0"/>
    <xf numFmtId="0" fontId="104" fillId="0" borderId="0" applyBorder="0" applyProtection="0">
      <alignment horizontal="left"/>
    </xf>
    <xf numFmtId="0" fontId="160" fillId="0" borderId="0">
      <alignment vertical="center"/>
    </xf>
    <xf numFmtId="0" fontId="93" fillId="0" borderId="0">
      <alignment vertical="center"/>
    </xf>
    <xf numFmtId="0" fontId="160" fillId="0" borderId="0">
      <alignment vertical="center"/>
    </xf>
    <xf numFmtId="0" fontId="98" fillId="0" borderId="0">
      <alignment vertical="center"/>
    </xf>
    <xf numFmtId="0" fontId="161" fillId="0" borderId="0" applyFill="0" applyBorder="0" applyProtection="0">
      <alignment horizontal="left"/>
    </xf>
    <xf numFmtId="0" fontId="41" fillId="0" borderId="17" applyFill="0" applyBorder="0" applyProtection="0">
      <alignment horizontal="left" vertical="top"/>
    </xf>
    <xf numFmtId="0" fontId="162" fillId="0" borderId="5" applyNumberFormat="0" applyFont="0" applyAlignment="0">
      <alignment horizontal="center" vertical="center" wrapText="1"/>
    </xf>
    <xf numFmtId="49" fontId="23" fillId="0" borderId="3">
      <alignment horizontal="left" vertical="top" wrapText="1"/>
    </xf>
    <xf numFmtId="0" fontId="162" fillId="41" borderId="6">
      <alignment horizontal="center" vertical="center" wrapText="1"/>
    </xf>
    <xf numFmtId="0" fontId="5" fillId="54" borderId="0" applyNumberFormat="0">
      <alignment horizontal="left"/>
    </xf>
    <xf numFmtId="0" fontId="5" fillId="55" borderId="0" applyNumberFormat="0" applyBorder="0">
      <alignment horizontal="centerContinuous"/>
    </xf>
    <xf numFmtId="0" fontId="5" fillId="55" borderId="0" applyNumberFormat="0" applyBorder="0">
      <alignment horizontal="centerContinuous"/>
    </xf>
    <xf numFmtId="0" fontId="28" fillId="0" borderId="3">
      <alignment horizontal="center"/>
    </xf>
    <xf numFmtId="218" fontId="151" fillId="0" borderId="3">
      <alignment horizontal="centerContinuous"/>
    </xf>
    <xf numFmtId="38" fontId="131" fillId="0" borderId="0"/>
    <xf numFmtId="175" fontId="40" fillId="0" borderId="0" applyFill="0" applyBorder="0"/>
    <xf numFmtId="38" fontId="163" fillId="56" borderId="14"/>
    <xf numFmtId="0" fontId="113" fillId="57" borderId="33" applyProtection="0">
      <alignment horizontal="left"/>
    </xf>
    <xf numFmtId="0" fontId="64" fillId="0" borderId="0">
      <alignment horizontal="center"/>
    </xf>
    <xf numFmtId="0" fontId="5" fillId="0" borderId="0"/>
    <xf numFmtId="0" fontId="5" fillId="0" borderId="0"/>
    <xf numFmtId="165" fontId="122" fillId="0" borderId="0" applyFont="0" applyFill="0" applyBorder="0" applyAlignment="0" applyProtection="0"/>
    <xf numFmtId="0" fontId="164" fillId="0" borderId="0">
      <alignment horizontal="right"/>
    </xf>
    <xf numFmtId="0" fontId="108" fillId="0" borderId="0"/>
    <xf numFmtId="0" fontId="165" fillId="0" borderId="0" applyNumberFormat="0" applyFill="0" applyBorder="0" applyAlignment="0" applyProtection="0"/>
    <xf numFmtId="0" fontId="166" fillId="0" borderId="0" applyNumberFormat="0" applyFill="0" applyBorder="0" applyAlignment="0" applyProtection="0"/>
    <xf numFmtId="0" fontId="167" fillId="0" borderId="0" applyNumberFormat="0" applyFill="0" applyBorder="0" applyAlignment="0" applyProtection="0"/>
    <xf numFmtId="196" fontId="115" fillId="0" borderId="0">
      <protection locked="0"/>
    </xf>
    <xf numFmtId="0" fontId="168" fillId="13" borderId="0">
      <alignment horizontal="center"/>
    </xf>
    <xf numFmtId="42" fontId="122" fillId="0" borderId="0" applyFont="0" applyFill="0" applyBorder="0" applyAlignment="0" applyProtection="0"/>
    <xf numFmtId="44" fontId="5" fillId="0" borderId="0" applyFont="0" applyFill="0" applyBorder="0" applyAlignment="0" applyProtection="0"/>
    <xf numFmtId="219" fontId="119" fillId="0" borderId="34" applyFont="0" applyFill="0" applyBorder="0" applyAlignment="0" applyProtection="0">
      <alignment horizontal="left"/>
    </xf>
    <xf numFmtId="42" fontId="81" fillId="0" borderId="0" applyFont="0" applyFill="0" applyBorder="0" applyAlignment="0" applyProtection="0"/>
    <xf numFmtId="8" fontId="82" fillId="0" borderId="0" applyFont="0" applyFill="0" applyBorder="0" applyAlignment="0" applyProtection="0"/>
    <xf numFmtId="1" fontId="169" fillId="0" borderId="0">
      <protection locked="0"/>
    </xf>
    <xf numFmtId="1" fontId="170" fillId="0" borderId="8" applyFill="0" applyProtection="0">
      <alignment horizontal="right"/>
    </xf>
    <xf numFmtId="0" fontId="46" fillId="41" borderId="0">
      <alignment horizontal="center"/>
    </xf>
    <xf numFmtId="0" fontId="64" fillId="0" borderId="0"/>
    <xf numFmtId="43" fontId="5" fillId="0" borderId="0" applyFont="0" applyFill="0" applyBorder="0" applyAlignment="0" applyProtection="0"/>
    <xf numFmtId="0" fontId="171" fillId="0" borderId="0"/>
    <xf numFmtId="43" fontId="128" fillId="0" borderId="0" applyFont="0" applyFill="0" applyBorder="0" applyAlignment="0" applyProtection="0"/>
    <xf numFmtId="43" fontId="23" fillId="0" borderId="0" applyFont="0" applyFill="0" applyBorder="0" applyAlignment="0" applyProtection="0"/>
    <xf numFmtId="0" fontId="128" fillId="0" borderId="0"/>
    <xf numFmtId="220" fontId="23" fillId="0" borderId="0" applyFont="0" applyFill="0" applyBorder="0" applyAlignment="0" applyProtection="0"/>
    <xf numFmtId="221" fontId="23" fillId="0" borderId="0" applyFont="0" applyFill="0" applyBorder="0" applyAlignment="0" applyProtection="0"/>
    <xf numFmtId="0" fontId="5" fillId="0" borderId="0"/>
    <xf numFmtId="0" fontId="172" fillId="0" borderId="0" applyNumberFormat="0" applyFill="0" applyBorder="0" applyAlignment="0" applyProtection="0">
      <alignment vertical="top"/>
      <protection locked="0"/>
    </xf>
    <xf numFmtId="222" fontId="23" fillId="0" borderId="0" applyFont="0" applyFill="0" applyBorder="0" applyAlignment="0" applyProtection="0"/>
    <xf numFmtId="223" fontId="23" fillId="0" borderId="0" applyFont="0" applyFill="0" applyBorder="0" applyAlignment="0" applyProtection="0"/>
  </cellStyleXfs>
  <cellXfs count="387">
    <xf numFmtId="0" fontId="0" fillId="0" borderId="0" xfId="0"/>
    <xf numFmtId="171" fontId="173" fillId="0" borderId="0" xfId="0" applyNumberFormat="1" applyFont="1" applyFill="1" applyAlignment="1">
      <alignment vertical="center" wrapText="1"/>
    </xf>
    <xf numFmtId="171" fontId="173" fillId="0" borderId="0" xfId="0" applyNumberFormat="1" applyFont="1" applyAlignment="1">
      <alignment vertical="center" wrapText="1"/>
    </xf>
    <xf numFmtId="171" fontId="1" fillId="0" borderId="0" xfId="0" applyNumberFormat="1" applyFont="1" applyAlignment="1">
      <alignment horizontal="left" vertical="center"/>
    </xf>
    <xf numFmtId="171" fontId="174" fillId="0" borderId="0" xfId="0" applyNumberFormat="1" applyFont="1"/>
    <xf numFmtId="171" fontId="173" fillId="0" borderId="0" xfId="0" applyNumberFormat="1" applyFont="1" applyAlignment="1">
      <alignment wrapText="1"/>
    </xf>
    <xf numFmtId="171" fontId="173" fillId="0" borderId="0" xfId="0" applyNumberFormat="1" applyFont="1" applyFill="1" applyAlignment="1">
      <alignment wrapText="1"/>
    </xf>
    <xf numFmtId="171" fontId="173" fillId="0" borderId="0" xfId="0" applyNumberFormat="1" applyFont="1" applyAlignment="1">
      <alignment horizontal="left"/>
    </xf>
    <xf numFmtId="0" fontId="174" fillId="0" borderId="0" xfId="0" applyFont="1"/>
    <xf numFmtId="0" fontId="1" fillId="0" borderId="0" xfId="0" applyFont="1" applyAlignment="1">
      <alignment horizontal="left" vertical="center"/>
    </xf>
    <xf numFmtId="171" fontId="174" fillId="0" borderId="0" xfId="0" applyNumberFormat="1" applyFont="1" applyAlignment="1"/>
    <xf numFmtId="171" fontId="1" fillId="0" borderId="0" xfId="0" applyNumberFormat="1" applyFont="1" applyAlignment="1">
      <alignment horizontal="left"/>
    </xf>
    <xf numFmtId="171" fontId="173" fillId="0" borderId="0" xfId="0" applyNumberFormat="1" applyFont="1" applyFill="1" applyAlignment="1"/>
    <xf numFmtId="171" fontId="173" fillId="0" borderId="0" xfId="0" applyNumberFormat="1" applyFont="1" applyFill="1" applyAlignment="1">
      <alignment vertical="center"/>
    </xf>
    <xf numFmtId="171" fontId="173" fillId="0" borderId="0" xfId="0" applyNumberFormat="1" applyFont="1" applyAlignment="1"/>
    <xf numFmtId="0" fontId="173" fillId="0" borderId="0" xfId="0" applyFont="1" applyAlignment="1">
      <alignment vertical="center" wrapText="1"/>
    </xf>
    <xf numFmtId="0" fontId="176" fillId="0" borderId="0" xfId="0" applyFont="1" applyAlignment="1">
      <alignment vertical="center" wrapText="1"/>
    </xf>
    <xf numFmtId="0" fontId="173" fillId="0" borderId="0" xfId="0" applyFont="1" applyAlignment="1">
      <alignment vertical="center"/>
    </xf>
    <xf numFmtId="0" fontId="177" fillId="0" borderId="0" xfId="0" applyFont="1" applyAlignment="1">
      <alignment horizontal="left" vertical="center"/>
    </xf>
    <xf numFmtId="171" fontId="177" fillId="0" borderId="0" xfId="0" applyNumberFormat="1" applyFont="1" applyAlignment="1">
      <alignment horizontal="left" vertical="center"/>
    </xf>
    <xf numFmtId="0" fontId="179" fillId="0" borderId="0" xfId="0" applyFont="1"/>
    <xf numFmtId="0" fontId="179" fillId="0" borderId="0" xfId="0" applyFont="1" applyAlignment="1"/>
    <xf numFmtId="0" fontId="179" fillId="0" borderId="0" xfId="0" applyFont="1" applyAlignment="1">
      <alignment vertical="center"/>
    </xf>
    <xf numFmtId="193" fontId="178" fillId="2" borderId="0" xfId="0" quotePrefix="1" applyNumberFormat="1" applyFont="1" applyFill="1" applyAlignment="1">
      <alignment horizontal="right" vertical="center"/>
    </xf>
    <xf numFmtId="193" fontId="179" fillId="0" borderId="0" xfId="0" quotePrefix="1" applyNumberFormat="1" applyFont="1" applyBorder="1" applyAlignment="1">
      <alignment horizontal="right" vertical="center"/>
    </xf>
    <xf numFmtId="193" fontId="178" fillId="2" borderId="0" xfId="0" applyNumberFormat="1" applyFont="1" applyFill="1" applyAlignment="1">
      <alignment vertical="center"/>
    </xf>
    <xf numFmtId="193" fontId="179" fillId="0" borderId="0" xfId="0" applyNumberFormat="1" applyFont="1" applyAlignment="1">
      <alignment vertical="center"/>
    </xf>
    <xf numFmtId="193" fontId="178" fillId="2" borderId="0" xfId="0" applyNumberFormat="1" applyFont="1" applyFill="1" applyAlignment="1">
      <alignment horizontal="right" vertical="center"/>
    </xf>
    <xf numFmtId="193" fontId="179" fillId="0" borderId="0" xfId="0" applyNumberFormat="1" applyFont="1" applyAlignment="1">
      <alignment horizontal="right" vertical="center"/>
    </xf>
    <xf numFmtId="193" fontId="178" fillId="0" borderId="0" xfId="0" applyNumberFormat="1" applyFont="1" applyAlignment="1">
      <alignment horizontal="right" vertical="center"/>
    </xf>
    <xf numFmtId="0" fontId="178" fillId="0" borderId="0" xfId="0" applyFont="1" applyAlignment="1">
      <alignment vertical="center"/>
    </xf>
    <xf numFmtId="194" fontId="178" fillId="2" borderId="0" xfId="0" applyNumberFormat="1" applyFont="1" applyFill="1" applyAlignment="1">
      <alignment vertical="center"/>
    </xf>
    <xf numFmtId="194" fontId="178" fillId="0" borderId="0" xfId="0" applyNumberFormat="1" applyFont="1" applyAlignment="1">
      <alignment vertical="center"/>
    </xf>
    <xf numFmtId="194" fontId="179" fillId="0" borderId="0" xfId="0" applyNumberFormat="1" applyFont="1" applyAlignment="1">
      <alignment vertical="center"/>
    </xf>
    <xf numFmtId="226" fontId="178" fillId="2" borderId="0" xfId="0" applyNumberFormat="1" applyFont="1" applyFill="1" applyAlignment="1">
      <alignment vertical="center"/>
    </xf>
    <xf numFmtId="226" fontId="178" fillId="0" borderId="0" xfId="0" applyNumberFormat="1" applyFont="1" applyAlignment="1">
      <alignment vertical="center"/>
    </xf>
    <xf numFmtId="226" fontId="179" fillId="0" borderId="0" xfId="0" applyNumberFormat="1" applyFont="1" applyAlignment="1">
      <alignment vertical="center"/>
    </xf>
    <xf numFmtId="3" fontId="179" fillId="0" borderId="0" xfId="0" applyNumberFormat="1" applyFont="1" applyAlignment="1">
      <alignment vertical="center" wrapText="1"/>
    </xf>
    <xf numFmtId="226" fontId="179" fillId="0" borderId="0" xfId="0" applyNumberFormat="1" applyFont="1" applyAlignment="1"/>
    <xf numFmtId="226" fontId="178" fillId="2" borderId="3" xfId="0" applyNumberFormat="1" applyFont="1" applyFill="1" applyBorder="1" applyAlignment="1">
      <alignment vertical="center"/>
    </xf>
    <xf numFmtId="226" fontId="179" fillId="0" borderId="3" xfId="0" applyNumberFormat="1" applyFont="1" applyBorder="1" applyAlignment="1">
      <alignment vertical="center"/>
    </xf>
    <xf numFmtId="226" fontId="178" fillId="2" borderId="0" xfId="0" applyNumberFormat="1" applyFont="1" applyFill="1" applyAlignment="1">
      <alignment horizontal="right" vertical="center"/>
    </xf>
    <xf numFmtId="226" fontId="179" fillId="0" borderId="0" xfId="0" applyNumberFormat="1" applyFont="1" applyAlignment="1">
      <alignment horizontal="right" vertical="center"/>
    </xf>
    <xf numFmtId="226" fontId="178" fillId="0" borderId="0" xfId="0" applyNumberFormat="1" applyFont="1" applyAlignment="1">
      <alignment horizontal="right" vertical="center"/>
    </xf>
    <xf numFmtId="226" fontId="178" fillId="2" borderId="1" xfId="0" applyNumberFormat="1" applyFont="1" applyFill="1" applyBorder="1" applyAlignment="1">
      <alignment vertical="center"/>
    </xf>
    <xf numFmtId="226" fontId="179" fillId="0" borderId="0" xfId="0" applyNumberFormat="1" applyFont="1" applyBorder="1" applyAlignment="1">
      <alignment vertical="center"/>
    </xf>
    <xf numFmtId="3" fontId="179" fillId="0" borderId="2" xfId="0" applyNumberFormat="1" applyFont="1" applyBorder="1" applyAlignment="1">
      <alignment vertical="center"/>
    </xf>
    <xf numFmtId="3" fontId="179" fillId="0" borderId="0" xfId="0" applyNumberFormat="1" applyFont="1" applyAlignment="1">
      <alignment vertical="center"/>
    </xf>
    <xf numFmtId="0" fontId="178" fillId="2" borderId="0" xfId="0" applyFont="1" applyFill="1" applyAlignment="1">
      <alignment horizontal="right" vertical="center"/>
    </xf>
    <xf numFmtId="0" fontId="179" fillId="0" borderId="0" xfId="0" applyFont="1" applyAlignment="1">
      <alignment horizontal="right" vertical="center"/>
    </xf>
    <xf numFmtId="0" fontId="178" fillId="0" borderId="0" xfId="0" applyFont="1" applyAlignment="1">
      <alignment horizontal="right" vertical="center"/>
    </xf>
    <xf numFmtId="171" fontId="179" fillId="0" borderId="0" xfId="0" applyNumberFormat="1" applyFont="1"/>
    <xf numFmtId="171" fontId="179" fillId="0" borderId="0" xfId="0" applyNumberFormat="1" applyFont="1" applyAlignment="1">
      <alignment vertical="center" wrapText="1"/>
    </xf>
    <xf numFmtId="171" fontId="179" fillId="0" borderId="0" xfId="0" applyNumberFormat="1" applyFont="1" applyBorder="1" applyAlignment="1">
      <alignment vertical="center" wrapText="1"/>
    </xf>
    <xf numFmtId="193" fontId="179" fillId="0" borderId="0" xfId="0" quotePrefix="1" applyNumberFormat="1" applyFont="1" applyFill="1" applyAlignment="1">
      <alignment horizontal="right" vertical="center"/>
    </xf>
    <xf numFmtId="193" fontId="179" fillId="0" borderId="0" xfId="0" applyNumberFormat="1" applyFont="1" applyFill="1" applyAlignment="1">
      <alignment horizontal="right" vertical="center"/>
    </xf>
    <xf numFmtId="193" fontId="179" fillId="0" borderId="0" xfId="0" applyNumberFormat="1" applyFont="1" applyFill="1" applyAlignment="1">
      <alignment vertical="center"/>
    </xf>
    <xf numFmtId="194" fontId="178" fillId="0" borderId="0" xfId="0" applyNumberFormat="1" applyFont="1" applyFill="1" applyAlignment="1">
      <alignment vertical="center"/>
    </xf>
    <xf numFmtId="194" fontId="178" fillId="2" borderId="0" xfId="0" applyNumberFormat="1" applyFont="1" applyFill="1" applyAlignment="1"/>
    <xf numFmtId="194" fontId="178" fillId="0" borderId="0" xfId="0" applyNumberFormat="1" applyFont="1" applyAlignment="1"/>
    <xf numFmtId="194" fontId="179" fillId="0" borderId="0" xfId="0" applyNumberFormat="1" applyFont="1" applyFill="1" applyAlignment="1"/>
    <xf numFmtId="194" fontId="178" fillId="2" borderId="0" xfId="1" applyNumberFormat="1" applyFont="1" applyFill="1" applyAlignment="1"/>
    <xf numFmtId="194" fontId="178" fillId="2" borderId="3" xfId="0" applyNumberFormat="1" applyFont="1" applyFill="1" applyBorder="1" applyAlignment="1"/>
    <xf numFmtId="194" fontId="178" fillId="2" borderId="0" xfId="0" applyNumberFormat="1" applyFont="1" applyFill="1" applyBorder="1" applyAlignment="1"/>
    <xf numFmtId="194" fontId="178" fillId="0" borderId="0" xfId="0" applyNumberFormat="1" applyFont="1" applyBorder="1" applyAlignment="1"/>
    <xf numFmtId="194" fontId="179" fillId="0" borderId="3" xfId="0" applyNumberFormat="1" applyFont="1" applyFill="1" applyBorder="1" applyAlignment="1"/>
    <xf numFmtId="194" fontId="178" fillId="0" borderId="0" xfId="0" applyNumberFormat="1" applyFont="1" applyFill="1" applyAlignment="1"/>
    <xf numFmtId="171" fontId="178" fillId="0" borderId="0" xfId="0" applyNumberFormat="1" applyFont="1" applyAlignment="1">
      <alignment vertical="center" wrapText="1"/>
    </xf>
    <xf numFmtId="194" fontId="178" fillId="0" borderId="0" xfId="1" applyNumberFormat="1" applyFont="1" applyBorder="1" applyAlignment="1"/>
    <xf numFmtId="194" fontId="178" fillId="2" borderId="3" xfId="1" applyNumberFormat="1" applyFont="1" applyFill="1" applyBorder="1" applyAlignment="1"/>
    <xf numFmtId="194" fontId="179" fillId="0" borderId="0" xfId="0" applyNumberFormat="1" applyFont="1" applyBorder="1" applyAlignment="1"/>
    <xf numFmtId="194" fontId="179" fillId="0" borderId="3" xfId="1" applyNumberFormat="1" applyFont="1" applyFill="1" applyBorder="1" applyAlignment="1"/>
    <xf numFmtId="194" fontId="178" fillId="2" borderId="1" xfId="0" applyNumberFormat="1" applyFont="1" applyFill="1" applyBorder="1" applyAlignment="1"/>
    <xf numFmtId="194" fontId="179" fillId="0" borderId="1" xfId="0" applyNumberFormat="1" applyFont="1" applyFill="1" applyBorder="1" applyAlignment="1"/>
    <xf numFmtId="194" fontId="179" fillId="0" borderId="0" xfId="0" applyNumberFormat="1" applyFont="1" applyFill="1" applyBorder="1" applyAlignment="1"/>
    <xf numFmtId="0" fontId="179" fillId="0" borderId="0" xfId="0" applyFont="1" applyAlignment="1">
      <alignment vertical="center" wrapText="1"/>
    </xf>
    <xf numFmtId="0" fontId="179" fillId="0" borderId="0" xfId="0" applyFont="1" applyBorder="1"/>
    <xf numFmtId="0" fontId="179" fillId="0" borderId="0" xfId="0" applyFont="1" applyBorder="1" applyAlignment="1">
      <alignment vertical="center" wrapText="1"/>
    </xf>
    <xf numFmtId="224" fontId="178" fillId="2" borderId="0" xfId="0" applyNumberFormat="1" applyFont="1" applyFill="1" applyAlignment="1">
      <alignment vertical="center"/>
    </xf>
    <xf numFmtId="224" fontId="179" fillId="0" borderId="0" xfId="0" applyNumberFormat="1" applyFont="1" applyAlignment="1">
      <alignment vertical="center"/>
    </xf>
    <xf numFmtId="0" fontId="179" fillId="0" borderId="0" xfId="0" quotePrefix="1" applyFont="1" applyAlignment="1">
      <alignment horizontal="right" vertical="center"/>
    </xf>
    <xf numFmtId="0" fontId="179" fillId="0" borderId="0" xfId="0" applyFont="1" applyAlignment="1">
      <alignment horizontal="right" vertical="center" wrapText="1"/>
    </xf>
    <xf numFmtId="0" fontId="178" fillId="0" borderId="0" xfId="0" applyFont="1" applyAlignment="1">
      <alignment vertical="center" wrapText="1"/>
    </xf>
    <xf numFmtId="194" fontId="178" fillId="0" borderId="0" xfId="0" applyNumberFormat="1" applyFont="1" applyBorder="1" applyAlignment="1">
      <alignment vertical="center"/>
    </xf>
    <xf numFmtId="194" fontId="179" fillId="0" borderId="0" xfId="0" applyNumberFormat="1" applyFont="1" applyBorder="1" applyAlignment="1">
      <alignment vertical="center"/>
    </xf>
    <xf numFmtId="194" fontId="178" fillId="3" borderId="3" xfId="1" applyNumberFormat="1" applyFont="1" applyFill="1" applyBorder="1" applyAlignment="1">
      <alignment horizontal="right"/>
    </xf>
    <xf numFmtId="194" fontId="178" fillId="0" borderId="0" xfId="1" applyNumberFormat="1" applyFont="1" applyBorder="1" applyAlignment="1">
      <alignment vertical="center"/>
    </xf>
    <xf numFmtId="194" fontId="179" fillId="0" borderId="3" xfId="0" applyNumberFormat="1" applyFont="1" applyFill="1" applyBorder="1" applyAlignment="1">
      <alignment horizontal="right"/>
    </xf>
    <xf numFmtId="194" fontId="179" fillId="0" borderId="0" xfId="1" applyNumberFormat="1" applyFont="1" applyBorder="1" applyAlignment="1">
      <alignment vertical="center"/>
    </xf>
    <xf numFmtId="168" fontId="178" fillId="0" borderId="0" xfId="1" applyNumberFormat="1" applyFont="1" applyAlignment="1">
      <alignment vertical="center" wrapText="1"/>
    </xf>
    <xf numFmtId="194" fontId="178" fillId="3" borderId="0" xfId="0" applyNumberFormat="1" applyFont="1" applyFill="1" applyAlignment="1">
      <alignment vertical="center"/>
    </xf>
    <xf numFmtId="194" fontId="178" fillId="3" borderId="3" xfId="0" applyNumberFormat="1" applyFont="1" applyFill="1" applyBorder="1" applyAlignment="1">
      <alignment horizontal="right" vertical="top"/>
    </xf>
    <xf numFmtId="194" fontId="178" fillId="3" borderId="0" xfId="0" applyNumberFormat="1" applyFont="1" applyFill="1" applyAlignment="1">
      <alignment horizontal="right" vertical="top"/>
    </xf>
    <xf numFmtId="194" fontId="179" fillId="0" borderId="0" xfId="0" applyNumberFormat="1" applyFont="1" applyFill="1" applyBorder="1" applyAlignment="1">
      <alignment horizontal="right"/>
    </xf>
    <xf numFmtId="194" fontId="178" fillId="3" borderId="3" xfId="0" applyNumberFormat="1" applyFont="1" applyFill="1" applyBorder="1" applyAlignment="1">
      <alignment vertical="center"/>
    </xf>
    <xf numFmtId="194" fontId="179" fillId="0" borderId="3" xfId="1" applyNumberFormat="1" applyFont="1" applyBorder="1" applyAlignment="1">
      <alignment vertical="center"/>
    </xf>
    <xf numFmtId="194" fontId="178" fillId="3" borderId="1" xfId="0" applyNumberFormat="1" applyFont="1" applyFill="1" applyBorder="1" applyAlignment="1">
      <alignment horizontal="right" vertical="top"/>
    </xf>
    <xf numFmtId="194" fontId="179" fillId="0" borderId="1" xfId="0" applyNumberFormat="1" applyFont="1" applyFill="1" applyBorder="1" applyAlignment="1">
      <alignment horizontal="right"/>
    </xf>
    <xf numFmtId="194" fontId="179" fillId="0" borderId="0" xfId="0" applyNumberFormat="1" applyFont="1" applyAlignment="1"/>
    <xf numFmtId="194" fontId="179" fillId="0" borderId="0" xfId="1" applyNumberFormat="1" applyFont="1" applyAlignment="1">
      <alignment vertical="center"/>
    </xf>
    <xf numFmtId="3" fontId="178" fillId="2" borderId="0" xfId="0" applyNumberFormat="1" applyFont="1" applyFill="1" applyAlignment="1">
      <alignment vertical="center"/>
    </xf>
    <xf numFmtId="193" fontId="179" fillId="2" borderId="0" xfId="0" applyNumberFormat="1" applyFont="1" applyFill="1" applyAlignment="1">
      <alignment horizontal="right" vertical="center"/>
    </xf>
    <xf numFmtId="193" fontId="179" fillId="0" borderId="0" xfId="0" applyNumberFormat="1" applyFont="1" applyAlignment="1"/>
    <xf numFmtId="184" fontId="178" fillId="2" borderId="0" xfId="0" applyNumberFormat="1" applyFont="1" applyFill="1" applyAlignment="1">
      <alignment vertical="center"/>
    </xf>
    <xf numFmtId="184" fontId="179" fillId="0" borderId="0" xfId="0" applyNumberFormat="1" applyFont="1" applyAlignment="1"/>
    <xf numFmtId="184" fontId="179" fillId="0" borderId="0" xfId="0" applyNumberFormat="1" applyFont="1" applyAlignment="1">
      <alignment vertical="center"/>
    </xf>
    <xf numFmtId="0" fontId="179" fillId="0" borderId="0" xfId="0" applyFont="1" applyFill="1" applyAlignment="1">
      <alignment vertical="center"/>
    </xf>
    <xf numFmtId="0" fontId="179" fillId="0" borderId="0" xfId="0" applyFont="1" applyAlignment="1">
      <alignment horizontal="left"/>
    </xf>
    <xf numFmtId="0" fontId="179" fillId="0" borderId="0" xfId="0" applyFont="1" applyFill="1" applyAlignment="1"/>
    <xf numFmtId="0" fontId="179" fillId="59" borderId="0" xfId="0" applyFont="1" applyFill="1" applyAlignment="1"/>
    <xf numFmtId="224" fontId="178" fillId="3" borderId="0" xfId="0" quotePrefix="1" applyNumberFormat="1" applyFont="1" applyFill="1" applyAlignment="1">
      <alignment horizontal="right"/>
    </xf>
    <xf numFmtId="224" fontId="179" fillId="3" borderId="0" xfId="0" applyNumberFormat="1" applyFont="1" applyFill="1" applyAlignment="1"/>
    <xf numFmtId="224" fontId="179" fillId="0" borderId="0" xfId="0" applyNumberFormat="1" applyFont="1" applyFill="1" applyAlignment="1"/>
    <xf numFmtId="224" fontId="179" fillId="0" borderId="0" xfId="0" quotePrefix="1" applyNumberFormat="1" applyFont="1" applyFill="1" applyAlignment="1">
      <alignment horizontal="right"/>
    </xf>
    <xf numFmtId="224" fontId="179" fillId="59" borderId="0" xfId="0" applyNumberFormat="1" applyFont="1" applyFill="1" applyAlignment="1"/>
    <xf numFmtId="224" fontId="179" fillId="0" borderId="0" xfId="0" quotePrefix="1" applyNumberFormat="1" applyFont="1" applyFill="1" applyBorder="1" applyAlignment="1">
      <alignment horizontal="right"/>
    </xf>
    <xf numFmtId="224" fontId="178" fillId="3" borderId="0" xfId="0" applyNumberFormat="1" applyFont="1" applyFill="1" applyAlignment="1">
      <alignment horizontal="right"/>
    </xf>
    <xf numFmtId="224" fontId="179" fillId="0" borderId="0" xfId="0" applyNumberFormat="1" applyFont="1" applyFill="1" applyAlignment="1">
      <alignment horizontal="right"/>
    </xf>
    <xf numFmtId="224" fontId="178" fillId="3" borderId="0" xfId="0" applyNumberFormat="1" applyFont="1" applyFill="1" applyBorder="1" applyAlignment="1"/>
    <xf numFmtId="224" fontId="178" fillId="3" borderId="0" xfId="0" applyNumberFormat="1" applyFont="1" applyFill="1" applyAlignment="1"/>
    <xf numFmtId="224" fontId="179" fillId="3" borderId="0" xfId="0" applyNumberFormat="1" applyFont="1" applyFill="1" applyBorder="1" applyAlignment="1"/>
    <xf numFmtId="224" fontId="179" fillId="0" borderId="0" xfId="0" applyNumberFormat="1" applyFont="1" applyFill="1" applyBorder="1" applyAlignment="1"/>
    <xf numFmtId="224" fontId="179" fillId="3" borderId="0" xfId="0" applyNumberFormat="1" applyFont="1" applyFill="1" applyAlignment="1">
      <alignment horizontal="right"/>
    </xf>
    <xf numFmtId="0" fontId="178" fillId="3" borderId="0" xfId="0" applyFont="1" applyFill="1" applyAlignment="1"/>
    <xf numFmtId="0" fontId="179" fillId="3" borderId="0" xfId="0" applyFont="1" applyFill="1" applyAlignment="1"/>
    <xf numFmtId="194" fontId="178" fillId="3" borderId="0" xfId="0" applyNumberFormat="1" applyFont="1" applyFill="1" applyAlignment="1"/>
    <xf numFmtId="194" fontId="179" fillId="59" borderId="0" xfId="0" applyNumberFormat="1" applyFont="1" applyFill="1" applyAlignment="1"/>
    <xf numFmtId="194" fontId="178" fillId="3" borderId="3" xfId="0" applyNumberFormat="1" applyFont="1" applyFill="1" applyBorder="1" applyAlignment="1"/>
    <xf numFmtId="194" fontId="178" fillId="3" borderId="0" xfId="0" applyNumberFormat="1" applyFont="1" applyFill="1" applyBorder="1" applyAlignment="1"/>
    <xf numFmtId="0" fontId="178" fillId="0" borderId="0" xfId="0" applyFont="1" applyAlignment="1">
      <alignment horizontal="left" vertical="center" wrapText="1" indent="1"/>
    </xf>
    <xf numFmtId="194" fontId="178" fillId="3" borderId="11" xfId="0" applyNumberFormat="1" applyFont="1" applyFill="1" applyBorder="1" applyAlignment="1"/>
    <xf numFmtId="194" fontId="179" fillId="0" borderId="11" xfId="0" applyNumberFormat="1" applyFont="1" applyFill="1" applyBorder="1" applyAlignment="1"/>
    <xf numFmtId="0" fontId="179" fillId="0" borderId="0" xfId="0" applyFont="1" applyAlignment="1">
      <alignment horizontal="left" vertical="center" wrapText="1" indent="1"/>
    </xf>
    <xf numFmtId="194" fontId="178" fillId="3" borderId="3" xfId="1" applyNumberFormat="1" applyFont="1" applyFill="1" applyBorder="1" applyAlignment="1"/>
    <xf numFmtId="194" fontId="178" fillId="3" borderId="0" xfId="1" applyNumberFormat="1" applyFont="1" applyFill="1" applyBorder="1" applyAlignment="1"/>
    <xf numFmtId="194" fontId="179" fillId="0" borderId="0" xfId="1" applyNumberFormat="1" applyFont="1" applyFill="1" applyBorder="1" applyAlignment="1"/>
    <xf numFmtId="194" fontId="178" fillId="3" borderId="1" xfId="0" applyNumberFormat="1" applyFont="1" applyFill="1" applyBorder="1" applyAlignment="1"/>
    <xf numFmtId="194" fontId="178" fillId="3" borderId="0" xfId="1" applyNumberFormat="1" applyFont="1" applyFill="1" applyAlignment="1"/>
    <xf numFmtId="194" fontId="178" fillId="3" borderId="11" xfId="1" applyNumberFormat="1" applyFont="1" applyFill="1" applyBorder="1" applyAlignment="1"/>
    <xf numFmtId="194" fontId="179" fillId="0" borderId="0" xfId="1" applyNumberFormat="1" applyFont="1" applyFill="1" applyAlignment="1"/>
    <xf numFmtId="194" fontId="179" fillId="0" borderId="11" xfId="1" applyNumberFormat="1" applyFont="1" applyFill="1" applyBorder="1" applyAlignment="1"/>
    <xf numFmtId="0" fontId="178" fillId="0" borderId="0" xfId="0" applyFont="1" applyAlignment="1"/>
    <xf numFmtId="194" fontId="178" fillId="3" borderId="1" xfId="1" applyNumberFormat="1" applyFont="1" applyFill="1" applyBorder="1" applyAlignment="1"/>
    <xf numFmtId="194" fontId="179" fillId="0" borderId="1" xfId="1" applyNumberFormat="1" applyFont="1" applyFill="1" applyBorder="1" applyAlignment="1"/>
    <xf numFmtId="194" fontId="179" fillId="59" borderId="0" xfId="0" applyNumberFormat="1" applyFont="1" applyFill="1" applyBorder="1" applyAlignment="1"/>
    <xf numFmtId="0" fontId="180" fillId="0" borderId="0" xfId="0" applyFont="1" applyAlignment="1">
      <alignment vertical="center" wrapText="1"/>
    </xf>
    <xf numFmtId="194" fontId="179" fillId="0" borderId="2" xfId="0" applyNumberFormat="1" applyFont="1" applyFill="1" applyBorder="1" applyAlignment="1"/>
    <xf numFmtId="194" fontId="179" fillId="0" borderId="2" xfId="0" applyNumberFormat="1" applyFont="1" applyBorder="1" applyAlignment="1"/>
    <xf numFmtId="194" fontId="178" fillId="3" borderId="0" xfId="0" applyNumberFormat="1" applyFont="1" applyFill="1" applyAlignment="1">
      <alignment horizontal="right"/>
    </xf>
    <xf numFmtId="194" fontId="179" fillId="3" borderId="0" xfId="0" applyNumberFormat="1" applyFont="1" applyFill="1" applyAlignment="1">
      <alignment horizontal="right"/>
    </xf>
    <xf numFmtId="194" fontId="179" fillId="3" borderId="0" xfId="0" applyNumberFormat="1" applyFont="1" applyFill="1" applyAlignment="1"/>
    <xf numFmtId="194" fontId="179" fillId="0" borderId="0" xfId="0" applyNumberFormat="1" applyFont="1" applyFill="1" applyAlignment="1">
      <alignment horizontal="right"/>
    </xf>
    <xf numFmtId="0" fontId="179" fillId="0" borderId="0" xfId="0" applyFont="1" applyAlignment="1">
      <alignment wrapText="1"/>
    </xf>
    <xf numFmtId="194" fontId="179" fillId="0" borderId="0" xfId="0" applyNumberFormat="1" applyFont="1" applyAlignment="1">
      <alignment wrapText="1"/>
    </xf>
    <xf numFmtId="194" fontId="179" fillId="0" borderId="0" xfId="0" applyNumberFormat="1" applyFont="1" applyAlignment="1">
      <alignment horizontal="left" wrapText="1"/>
    </xf>
    <xf numFmtId="0" fontId="173" fillId="0" borderId="0" xfId="0" applyFont="1" applyAlignment="1">
      <alignment horizontal="left" vertical="center" indent="2"/>
    </xf>
    <xf numFmtId="194" fontId="179" fillId="0" borderId="2" xfId="1" applyNumberFormat="1" applyFont="1" applyFill="1" applyBorder="1" applyAlignment="1"/>
    <xf numFmtId="0" fontId="179" fillId="0" borderId="0" xfId="0" applyFont="1" applyFill="1" applyAlignment="1">
      <alignment vertical="center" wrapText="1"/>
    </xf>
    <xf numFmtId="0" fontId="179" fillId="0" borderId="0" xfId="0" applyFont="1" applyFill="1"/>
    <xf numFmtId="194" fontId="179" fillId="0" borderId="0" xfId="1" applyNumberFormat="1" applyFont="1" applyBorder="1" applyAlignment="1"/>
    <xf numFmtId="194" fontId="179" fillId="0" borderId="0" xfId="1" applyNumberFormat="1" applyFont="1" applyAlignment="1"/>
    <xf numFmtId="194" fontId="179" fillId="59" borderId="0" xfId="1" applyNumberFormat="1" applyFont="1" applyFill="1" applyAlignment="1"/>
    <xf numFmtId="194" fontId="179" fillId="0" borderId="3" xfId="1" applyNumberFormat="1" applyFont="1" applyBorder="1" applyAlignment="1"/>
    <xf numFmtId="194" fontId="178" fillId="0" borderId="0" xfId="1" applyNumberFormat="1" applyFont="1" applyFill="1" applyAlignment="1"/>
    <xf numFmtId="194" fontId="179" fillId="0" borderId="0" xfId="0" applyNumberFormat="1" applyFont="1" applyAlignment="1">
      <alignment horizontal="left"/>
    </xf>
    <xf numFmtId="194" fontId="178" fillId="3" borderId="0" xfId="0" quotePrefix="1" applyNumberFormat="1" applyFont="1" applyFill="1" applyAlignment="1">
      <alignment horizontal="right"/>
    </xf>
    <xf numFmtId="224" fontId="179" fillId="59" borderId="0" xfId="0" quotePrefix="1" applyNumberFormat="1" applyFont="1" applyFill="1" applyAlignment="1">
      <alignment horizontal="right"/>
    </xf>
    <xf numFmtId="224" fontId="179" fillId="59" borderId="0" xfId="0" applyNumberFormat="1" applyFont="1" applyFill="1" applyAlignment="1">
      <alignment horizontal="right"/>
    </xf>
    <xf numFmtId="194" fontId="179" fillId="3" borderId="0" xfId="0" applyNumberFormat="1" applyFont="1" applyFill="1" applyBorder="1" applyAlignment="1"/>
    <xf numFmtId="194" fontId="178" fillId="58" borderId="0" xfId="1" applyNumberFormat="1" applyFont="1" applyFill="1" applyAlignment="1"/>
    <xf numFmtId="168" fontId="179" fillId="0" borderId="0" xfId="1" applyNumberFormat="1" applyFont="1"/>
    <xf numFmtId="194" fontId="179" fillId="58" borderId="0" xfId="1" applyNumberFormat="1" applyFont="1" applyFill="1" applyAlignment="1"/>
    <xf numFmtId="168" fontId="179" fillId="0" borderId="0" xfId="1" applyNumberFormat="1" applyFont="1" applyAlignment="1"/>
    <xf numFmtId="194" fontId="179" fillId="59" borderId="0" xfId="1" applyNumberFormat="1" applyFont="1" applyFill="1" applyBorder="1" applyAlignment="1"/>
    <xf numFmtId="0" fontId="179" fillId="0" borderId="0" xfId="0" applyFont="1" applyBorder="1" applyAlignment="1"/>
    <xf numFmtId="194" fontId="179" fillId="0" borderId="1" xfId="1" applyNumberFormat="1" applyFont="1" applyBorder="1" applyAlignment="1"/>
    <xf numFmtId="194" fontId="178" fillId="0" borderId="2" xfId="0" applyNumberFormat="1" applyFont="1" applyBorder="1" applyAlignment="1"/>
    <xf numFmtId="171" fontId="179" fillId="0" borderId="0" xfId="0" applyNumberFormat="1" applyFont="1" applyAlignment="1">
      <alignment vertical="center"/>
    </xf>
    <xf numFmtId="225" fontId="178" fillId="58" borderId="0" xfId="0" quotePrefix="1" applyNumberFormat="1" applyFont="1" applyFill="1" applyAlignment="1">
      <alignment horizontal="right" vertical="center"/>
    </xf>
    <xf numFmtId="225" fontId="179" fillId="0" borderId="0" xfId="0" quotePrefix="1" applyNumberFormat="1" applyFont="1" applyBorder="1" applyAlignment="1">
      <alignment horizontal="right" vertical="center"/>
    </xf>
    <xf numFmtId="0" fontId="179" fillId="0" borderId="0" xfId="0" applyNumberFormat="1" applyFont="1"/>
    <xf numFmtId="225" fontId="178" fillId="58" borderId="0" xfId="0" applyNumberFormat="1" applyFont="1" applyFill="1" applyAlignment="1">
      <alignment vertical="center"/>
    </xf>
    <xf numFmtId="225" fontId="179" fillId="0" borderId="0" xfId="0" applyNumberFormat="1" applyFont="1" applyAlignment="1">
      <alignment vertical="center"/>
    </xf>
    <xf numFmtId="225" fontId="178" fillId="58" borderId="0" xfId="0" applyNumberFormat="1" applyFont="1" applyFill="1" applyAlignment="1">
      <alignment horizontal="right" vertical="center"/>
    </xf>
    <xf numFmtId="225" fontId="179" fillId="0" borderId="0" xfId="0" applyNumberFormat="1" applyFont="1" applyAlignment="1">
      <alignment horizontal="right" vertical="center"/>
    </xf>
    <xf numFmtId="225" fontId="178" fillId="0" borderId="0" xfId="0" applyNumberFormat="1" applyFont="1" applyAlignment="1">
      <alignment horizontal="right" vertical="center"/>
    </xf>
    <xf numFmtId="194" fontId="178" fillId="58" borderId="0" xfId="0" applyNumberFormat="1" applyFont="1" applyFill="1" applyAlignment="1">
      <alignment vertical="center"/>
    </xf>
    <xf numFmtId="194" fontId="178" fillId="58" borderId="0" xfId="1" applyNumberFormat="1" applyFont="1" applyFill="1" applyAlignment="1">
      <alignment horizontal="right" vertical="top"/>
    </xf>
    <xf numFmtId="194" fontId="179" fillId="0" borderId="0" xfId="1" applyNumberFormat="1" applyFont="1" applyAlignment="1">
      <alignment horizontal="right" vertical="top"/>
    </xf>
    <xf numFmtId="194" fontId="178" fillId="58" borderId="0" xfId="0" applyNumberFormat="1" applyFont="1" applyFill="1" applyAlignment="1">
      <alignment horizontal="right" vertical="top"/>
    </xf>
    <xf numFmtId="194" fontId="179" fillId="0" borderId="0" xfId="0" applyNumberFormat="1" applyFont="1" applyAlignment="1">
      <alignment horizontal="right" vertical="top"/>
    </xf>
    <xf numFmtId="194" fontId="178" fillId="58" borderId="3" xfId="1" applyNumberFormat="1" applyFont="1" applyFill="1" applyBorder="1" applyAlignment="1">
      <alignment horizontal="right" vertical="top"/>
    </xf>
    <xf numFmtId="194" fontId="179" fillId="0" borderId="3" xfId="1" applyNumberFormat="1" applyFont="1" applyBorder="1" applyAlignment="1">
      <alignment horizontal="right" vertical="top"/>
    </xf>
    <xf numFmtId="171" fontId="178" fillId="0" borderId="0" xfId="0" applyNumberFormat="1" applyFont="1" applyAlignment="1">
      <alignment horizontal="left" vertical="center" wrapText="1" indent="1"/>
    </xf>
    <xf numFmtId="171" fontId="179" fillId="0" borderId="0" xfId="0" applyNumberFormat="1" applyFont="1" applyAlignment="1">
      <alignment horizontal="left" vertical="center"/>
    </xf>
    <xf numFmtId="194" fontId="178" fillId="58" borderId="3" xfId="0" applyNumberFormat="1" applyFont="1" applyFill="1" applyBorder="1" applyAlignment="1">
      <alignment vertical="center"/>
    </xf>
    <xf numFmtId="171" fontId="178" fillId="0" borderId="0" xfId="0" applyNumberFormat="1" applyFont="1" applyAlignment="1">
      <alignment vertical="center"/>
    </xf>
    <xf numFmtId="194" fontId="178" fillId="58" borderId="1" xfId="1" applyNumberFormat="1" applyFont="1" applyFill="1" applyBorder="1" applyAlignment="1">
      <alignment horizontal="right" vertical="top"/>
    </xf>
    <xf numFmtId="194" fontId="179" fillId="0" borderId="1" xfId="1" applyNumberFormat="1" applyFont="1" applyBorder="1" applyAlignment="1">
      <alignment horizontal="right" vertical="top"/>
    </xf>
    <xf numFmtId="194" fontId="179" fillId="0" borderId="0" xfId="0" applyNumberFormat="1" applyFont="1" applyAlignment="1">
      <alignment horizontal="right"/>
    </xf>
    <xf numFmtId="194" fontId="178" fillId="58" borderId="0" xfId="1" applyNumberFormat="1" applyFont="1" applyFill="1" applyBorder="1" applyAlignment="1">
      <alignment horizontal="right" vertical="top"/>
    </xf>
    <xf numFmtId="194" fontId="179" fillId="0" borderId="0" xfId="0" applyNumberFormat="1" applyFont="1" applyBorder="1" applyAlignment="1">
      <alignment horizontal="right"/>
    </xf>
    <xf numFmtId="194" fontId="178" fillId="58" borderId="0" xfId="0" applyNumberFormat="1" applyFont="1" applyFill="1" applyBorder="1" applyAlignment="1"/>
    <xf numFmtId="194" fontId="179" fillId="3" borderId="0" xfId="0" applyNumberFormat="1" applyFont="1" applyFill="1" applyBorder="1" applyAlignment="1">
      <alignment horizontal="right"/>
    </xf>
    <xf numFmtId="171" fontId="179" fillId="0" borderId="0" xfId="0" applyNumberFormat="1" applyFont="1" applyAlignment="1"/>
    <xf numFmtId="194" fontId="178" fillId="58" borderId="1" xfId="1" applyNumberFormat="1" applyFont="1" applyFill="1" applyBorder="1" applyAlignment="1">
      <alignment horizontal="right"/>
    </xf>
    <xf numFmtId="194" fontId="179" fillId="0" borderId="1" xfId="1" applyNumberFormat="1" applyFont="1" applyFill="1" applyBorder="1" applyAlignment="1">
      <alignment horizontal="right"/>
    </xf>
    <xf numFmtId="194" fontId="178" fillId="0" borderId="0" xfId="1" applyNumberFormat="1" applyFont="1" applyAlignment="1">
      <alignment vertical="center"/>
    </xf>
    <xf numFmtId="171" fontId="178" fillId="0" borderId="0" xfId="0" applyNumberFormat="1" applyFont="1" applyFill="1" applyAlignment="1">
      <alignment vertical="center"/>
    </xf>
    <xf numFmtId="171" fontId="179" fillId="0" borderId="0" xfId="0" applyNumberFormat="1" applyFont="1" applyFill="1" applyAlignment="1">
      <alignment vertical="center"/>
    </xf>
    <xf numFmtId="194" fontId="178" fillId="58" borderId="0" xfId="0" applyNumberFormat="1" applyFont="1" applyFill="1" applyAlignment="1"/>
    <xf numFmtId="194" fontId="178" fillId="58" borderId="3" xfId="1" applyNumberFormat="1" applyFont="1" applyFill="1" applyBorder="1" applyAlignment="1"/>
    <xf numFmtId="171" fontId="179" fillId="0" borderId="0" xfId="0" applyNumberFormat="1" applyFont="1" applyFill="1" applyAlignment="1"/>
    <xf numFmtId="194" fontId="178" fillId="58" borderId="1" xfId="0" applyNumberFormat="1" applyFont="1" applyFill="1" applyBorder="1" applyAlignment="1"/>
    <xf numFmtId="194" fontId="178" fillId="58" borderId="3" xfId="0" applyNumberFormat="1" applyFont="1" applyFill="1" applyBorder="1" applyAlignment="1"/>
    <xf numFmtId="194" fontId="178" fillId="58" borderId="0" xfId="0" applyNumberFormat="1" applyFont="1" applyFill="1" applyBorder="1" applyAlignment="1">
      <alignment horizontal="right"/>
    </xf>
    <xf numFmtId="194" fontId="178" fillId="0" borderId="0" xfId="1" applyNumberFormat="1" applyFont="1" applyFill="1" applyBorder="1" applyAlignment="1">
      <alignment vertical="center"/>
    </xf>
    <xf numFmtId="171" fontId="179" fillId="0" borderId="0" xfId="1" applyNumberFormat="1" applyFont="1" applyFill="1" applyBorder="1" applyAlignment="1"/>
    <xf numFmtId="171" fontId="179" fillId="0" borderId="0" xfId="0" applyNumberFormat="1" applyFont="1" applyFill="1"/>
    <xf numFmtId="171" fontId="179" fillId="0" borderId="0" xfId="0" applyNumberFormat="1" applyFont="1" applyFill="1" applyBorder="1"/>
    <xf numFmtId="224" fontId="178" fillId="2" borderId="0" xfId="0" quotePrefix="1" applyNumberFormat="1" applyFont="1" applyFill="1" applyAlignment="1">
      <alignment horizontal="right" vertical="center"/>
    </xf>
    <xf numFmtId="224" fontId="179" fillId="0" borderId="0" xfId="0" quotePrefix="1" applyNumberFormat="1" applyFont="1" applyBorder="1" applyAlignment="1">
      <alignment horizontal="right" vertical="center"/>
    </xf>
    <xf numFmtId="224" fontId="178" fillId="2" borderId="0" xfId="0" applyNumberFormat="1" applyFont="1" applyFill="1" applyAlignment="1">
      <alignment horizontal="right" vertical="center"/>
    </xf>
    <xf numFmtId="224" fontId="179" fillId="0" borderId="0" xfId="0" applyNumberFormat="1" applyFont="1" applyAlignment="1">
      <alignment horizontal="right" vertical="center"/>
    </xf>
    <xf numFmtId="224" fontId="178" fillId="0" borderId="0" xfId="0" applyNumberFormat="1" applyFont="1" applyAlignment="1">
      <alignment horizontal="right" vertical="center"/>
    </xf>
    <xf numFmtId="171" fontId="179" fillId="0" borderId="0" xfId="0" applyNumberFormat="1" applyFont="1" applyFill="1" applyBorder="1" applyAlignment="1">
      <alignment horizontal="right"/>
    </xf>
    <xf numFmtId="193" fontId="178" fillId="2" borderId="0" xfId="0" applyNumberFormat="1" applyFont="1" applyFill="1" applyAlignment="1"/>
    <xf numFmtId="193" fontId="177" fillId="0" borderId="0" xfId="0" applyNumberFormat="1" applyFont="1" applyAlignment="1"/>
    <xf numFmtId="224" fontId="178" fillId="2" borderId="0" xfId="0" applyNumberFormat="1" applyFont="1" applyFill="1" applyAlignment="1">
      <alignment horizontal="right"/>
    </xf>
    <xf numFmtId="224" fontId="179" fillId="0" borderId="0" xfId="0" applyNumberFormat="1" applyFont="1" applyAlignment="1">
      <alignment horizontal="right"/>
    </xf>
    <xf numFmtId="224" fontId="178" fillId="0" borderId="0" xfId="0" applyNumberFormat="1" applyFont="1" applyAlignment="1">
      <alignment horizontal="right"/>
    </xf>
    <xf numFmtId="194" fontId="178" fillId="2" borderId="0" xfId="0" applyNumberFormat="1" applyFont="1" applyFill="1" applyAlignment="1">
      <alignment horizontal="right"/>
    </xf>
    <xf numFmtId="194" fontId="178" fillId="0" borderId="0" xfId="0" applyNumberFormat="1" applyFont="1" applyAlignment="1">
      <alignment horizontal="right"/>
    </xf>
    <xf numFmtId="225" fontId="178" fillId="3" borderId="0" xfId="0" quotePrefix="1" applyNumberFormat="1" applyFont="1" applyFill="1" applyAlignment="1">
      <alignment horizontal="right" vertical="center"/>
    </xf>
    <xf numFmtId="225" fontId="178" fillId="3" borderId="0" xfId="0" applyNumberFormat="1" applyFont="1" applyFill="1" applyAlignment="1">
      <alignment vertical="center"/>
    </xf>
    <xf numFmtId="225" fontId="178" fillId="3" borderId="0" xfId="0" applyNumberFormat="1" applyFont="1" applyFill="1" applyAlignment="1">
      <alignment horizontal="right" vertical="center"/>
    </xf>
    <xf numFmtId="194" fontId="179" fillId="0" borderId="3" xfId="0" applyNumberFormat="1" applyFont="1" applyBorder="1" applyAlignment="1">
      <alignment vertical="center"/>
    </xf>
    <xf numFmtId="171" fontId="178" fillId="0" borderId="0" xfId="0" applyNumberFormat="1" applyFont="1" applyAlignment="1">
      <alignment horizontal="left" vertical="center"/>
    </xf>
    <xf numFmtId="194" fontId="178" fillId="3" borderId="1" xfId="0" applyNumberFormat="1" applyFont="1" applyFill="1" applyBorder="1" applyAlignment="1">
      <alignment vertical="center"/>
    </xf>
    <xf numFmtId="194" fontId="178" fillId="3" borderId="0" xfId="1" applyNumberFormat="1" applyFont="1" applyFill="1" applyAlignment="1">
      <alignment vertical="center"/>
    </xf>
    <xf numFmtId="194" fontId="179" fillId="3" borderId="0" xfId="1" applyNumberFormat="1" applyFont="1" applyFill="1" applyAlignment="1"/>
    <xf numFmtId="194" fontId="178" fillId="3" borderId="1" xfId="1" applyNumberFormat="1" applyFont="1" applyFill="1" applyBorder="1" applyAlignment="1">
      <alignment vertical="center"/>
    </xf>
    <xf numFmtId="194" fontId="179" fillId="0" borderId="1" xfId="1" applyNumberFormat="1" applyFont="1" applyBorder="1" applyAlignment="1">
      <alignment vertical="center"/>
    </xf>
    <xf numFmtId="224" fontId="178" fillId="3" borderId="0" xfId="0" quotePrefix="1" applyNumberFormat="1" applyFont="1" applyFill="1" applyAlignment="1">
      <alignment horizontal="right" vertical="center"/>
    </xf>
    <xf numFmtId="224" fontId="178" fillId="3" borderId="0" xfId="0" applyNumberFormat="1" applyFont="1" applyFill="1" applyAlignment="1">
      <alignment vertical="center"/>
    </xf>
    <xf numFmtId="224" fontId="178" fillId="3" borderId="0" xfId="0" applyNumberFormat="1" applyFont="1" applyFill="1" applyAlignment="1">
      <alignment horizontal="right" vertical="center"/>
    </xf>
    <xf numFmtId="171" fontId="178" fillId="3" borderId="0" xfId="0" applyNumberFormat="1" applyFont="1" applyFill="1" applyAlignment="1">
      <alignment vertical="center"/>
    </xf>
    <xf numFmtId="171" fontId="179" fillId="0" borderId="0" xfId="1" applyNumberFormat="1" applyFont="1" applyBorder="1" applyAlignment="1"/>
    <xf numFmtId="171" fontId="179" fillId="0" borderId="0" xfId="1" applyNumberFormat="1" applyFont="1" applyAlignment="1"/>
    <xf numFmtId="193" fontId="178" fillId="3" borderId="0" xfId="0" applyNumberFormat="1" applyFont="1" applyFill="1" applyAlignment="1">
      <alignment vertical="center"/>
    </xf>
    <xf numFmtId="193" fontId="178" fillId="3" borderId="0" xfId="0" applyNumberFormat="1" applyFont="1" applyFill="1" applyAlignment="1"/>
    <xf numFmtId="171" fontId="178" fillId="3" borderId="0" xfId="0" applyNumberFormat="1" applyFont="1" applyFill="1" applyAlignment="1">
      <alignment horizontal="right"/>
    </xf>
    <xf numFmtId="171" fontId="179" fillId="0" borderId="0" xfId="0" applyNumberFormat="1" applyFont="1" applyAlignment="1">
      <alignment horizontal="right"/>
    </xf>
    <xf numFmtId="171" fontId="178" fillId="0" borderId="0" xfId="0" applyNumberFormat="1" applyFont="1" applyAlignment="1">
      <alignment horizontal="right"/>
    </xf>
    <xf numFmtId="194" fontId="179" fillId="0" borderId="0" xfId="0" applyNumberFormat="1" applyFont="1"/>
    <xf numFmtId="193" fontId="179" fillId="0" borderId="0" xfId="0" applyNumberFormat="1" applyFont="1"/>
    <xf numFmtId="171" fontId="179" fillId="0" borderId="0" xfId="0" applyNumberFormat="1" applyFont="1" applyAlignment="1">
      <alignment horizontal="left" vertical="center" wrapText="1" indent="1"/>
    </xf>
    <xf numFmtId="194" fontId="179" fillId="3" borderId="0" xfId="0" applyNumberFormat="1" applyFont="1" applyFill="1" applyAlignment="1">
      <alignment vertical="center"/>
    </xf>
    <xf numFmtId="194" fontId="179" fillId="0" borderId="1" xfId="0" applyNumberFormat="1" applyFont="1" applyBorder="1" applyAlignment="1">
      <alignment vertical="center"/>
    </xf>
    <xf numFmtId="171" fontId="178" fillId="0" borderId="0" xfId="0" applyNumberFormat="1" applyFont="1" applyFill="1" applyAlignment="1">
      <alignment vertical="center" wrapText="1"/>
    </xf>
    <xf numFmtId="171" fontId="179" fillId="0" borderId="0" xfId="0" applyNumberFormat="1" applyFont="1" applyFill="1" applyAlignment="1">
      <alignment vertical="center" wrapText="1"/>
    </xf>
    <xf numFmtId="194" fontId="178" fillId="3" borderId="0" xfId="0" applyNumberFormat="1" applyFont="1" applyFill="1" applyBorder="1" applyAlignment="1">
      <alignment horizontal="right"/>
    </xf>
    <xf numFmtId="194" fontId="178" fillId="2" borderId="0" xfId="0" applyNumberFormat="1" applyFont="1" applyFill="1" applyAlignment="1">
      <alignment horizontal="right" vertical="center"/>
    </xf>
    <xf numFmtId="194" fontId="179" fillId="0" borderId="0" xfId="0" applyNumberFormat="1" applyFont="1" applyAlignment="1">
      <alignment horizontal="right" vertical="center"/>
    </xf>
    <xf numFmtId="194" fontId="178" fillId="0" borderId="0" xfId="0" applyNumberFormat="1" applyFont="1" applyAlignment="1">
      <alignment horizontal="right" vertical="center"/>
    </xf>
    <xf numFmtId="194" fontId="178" fillId="3" borderId="4" xfId="0" applyNumberFormat="1" applyFont="1" applyFill="1" applyBorder="1" applyAlignment="1">
      <alignment vertical="center"/>
    </xf>
    <xf numFmtId="194" fontId="179" fillId="0" borderId="4" xfId="0" applyNumberFormat="1" applyFont="1" applyBorder="1" applyAlignment="1">
      <alignment vertical="center"/>
    </xf>
    <xf numFmtId="193" fontId="178" fillId="3" borderId="5" xfId="0" applyNumberFormat="1" applyFont="1" applyFill="1" applyBorder="1" applyAlignment="1">
      <alignment vertical="center"/>
    </xf>
    <xf numFmtId="193" fontId="179" fillId="0" borderId="5" xfId="0" applyNumberFormat="1" applyFont="1" applyBorder="1" applyAlignment="1">
      <alignment vertical="center"/>
    </xf>
    <xf numFmtId="194" fontId="178" fillId="3" borderId="5" xfId="0" applyNumberFormat="1" applyFont="1" applyFill="1" applyBorder="1" applyAlignment="1">
      <alignment vertical="center"/>
    </xf>
    <xf numFmtId="194" fontId="179" fillId="0" borderId="5" xfId="0" applyNumberFormat="1" applyFont="1" applyBorder="1" applyAlignment="1">
      <alignment vertical="center"/>
    </xf>
    <xf numFmtId="194" fontId="178" fillId="3" borderId="6" xfId="0" applyNumberFormat="1" applyFont="1" applyFill="1" applyBorder="1" applyAlignment="1">
      <alignment vertical="center"/>
    </xf>
    <xf numFmtId="194" fontId="179" fillId="0" borderId="6" xfId="0" applyNumberFormat="1" applyFont="1" applyBorder="1" applyAlignment="1">
      <alignment vertical="center"/>
    </xf>
    <xf numFmtId="194" fontId="179" fillId="0" borderId="0" xfId="0" applyNumberFormat="1" applyFont="1" applyFill="1" applyBorder="1" applyAlignment="1">
      <alignment vertical="center"/>
    </xf>
    <xf numFmtId="194" fontId="179" fillId="0" borderId="3" xfId="0" applyNumberFormat="1" applyFont="1" applyFill="1" applyBorder="1" applyAlignment="1">
      <alignment vertical="center"/>
    </xf>
    <xf numFmtId="171" fontId="180" fillId="0" borderId="0" xfId="0" applyNumberFormat="1" applyFont="1" applyAlignment="1">
      <alignment vertical="center"/>
    </xf>
    <xf numFmtId="171" fontId="178" fillId="2" borderId="0" xfId="0" applyNumberFormat="1" applyFont="1" applyFill="1" applyAlignment="1">
      <alignment horizontal="right" vertical="center"/>
    </xf>
    <xf numFmtId="171" fontId="179" fillId="0" borderId="0" xfId="0" applyNumberFormat="1" applyFont="1" applyAlignment="1">
      <alignment horizontal="right" vertical="center"/>
    </xf>
    <xf numFmtId="171" fontId="178" fillId="0" borderId="0" xfId="0" applyNumberFormat="1" applyFont="1" applyAlignment="1">
      <alignment horizontal="right" vertical="center"/>
    </xf>
    <xf numFmtId="171" fontId="178" fillId="2" borderId="0" xfId="0" applyNumberFormat="1" applyFont="1" applyFill="1" applyAlignment="1"/>
    <xf numFmtId="171" fontId="177" fillId="0" borderId="0" xfId="0" applyNumberFormat="1" applyFont="1" applyAlignment="1"/>
    <xf numFmtId="171" fontId="178" fillId="2" borderId="0" xfId="0" applyNumberFormat="1" applyFont="1" applyFill="1" applyAlignment="1">
      <alignment horizontal="right"/>
    </xf>
    <xf numFmtId="171" fontId="179" fillId="0" borderId="0" xfId="0" applyNumberFormat="1" applyFont="1" applyAlignment="1">
      <alignment wrapText="1"/>
    </xf>
    <xf numFmtId="225" fontId="178" fillId="3" borderId="0" xfId="0" quotePrefix="1" applyNumberFormat="1" applyFont="1" applyFill="1" applyAlignment="1">
      <alignment horizontal="right"/>
    </xf>
    <xf numFmtId="225" fontId="179" fillId="0" borderId="0" xfId="0" quotePrefix="1" applyNumberFormat="1" applyFont="1" applyBorder="1" applyAlignment="1">
      <alignment horizontal="right"/>
    </xf>
    <xf numFmtId="225" fontId="178" fillId="3" borderId="0" xfId="0" applyNumberFormat="1" applyFont="1" applyFill="1" applyAlignment="1"/>
    <xf numFmtId="225" fontId="179" fillId="0" borderId="0" xfId="0" applyNumberFormat="1" applyFont="1" applyAlignment="1"/>
    <xf numFmtId="225" fontId="178" fillId="3" borderId="0" xfId="0" applyNumberFormat="1" applyFont="1" applyFill="1" applyAlignment="1">
      <alignment horizontal="right"/>
    </xf>
    <xf numFmtId="225" fontId="179" fillId="0" borderId="0" xfId="0" applyNumberFormat="1" applyFont="1" applyAlignment="1">
      <alignment horizontal="right"/>
    </xf>
    <xf numFmtId="225" fontId="178" fillId="0" borderId="0" xfId="0" applyNumberFormat="1" applyFont="1" applyAlignment="1">
      <alignment horizontal="right"/>
    </xf>
    <xf numFmtId="194" fontId="178" fillId="3" borderId="0" xfId="0" applyNumberFormat="1" applyFont="1" applyFill="1" applyAlignment="1">
      <alignment wrapText="1"/>
    </xf>
    <xf numFmtId="194" fontId="178" fillId="0" borderId="0" xfId="0" applyNumberFormat="1" applyFont="1" applyBorder="1" applyAlignment="1">
      <alignment wrapText="1"/>
    </xf>
    <xf numFmtId="194" fontId="179" fillId="0" borderId="0" xfId="0" applyNumberFormat="1" applyFont="1" applyBorder="1" applyAlignment="1">
      <alignment wrapText="1"/>
    </xf>
    <xf numFmtId="194" fontId="179" fillId="0" borderId="3" xfId="0" applyNumberFormat="1" applyFont="1" applyBorder="1" applyAlignment="1"/>
    <xf numFmtId="171" fontId="178" fillId="0" borderId="0" xfId="0" applyNumberFormat="1" applyFont="1" applyAlignment="1">
      <alignment horizontal="left" wrapText="1"/>
    </xf>
    <xf numFmtId="171" fontId="178" fillId="0" borderId="0" xfId="0" applyNumberFormat="1" applyFont="1" applyAlignment="1">
      <alignment wrapText="1"/>
    </xf>
    <xf numFmtId="171" fontId="179" fillId="0" borderId="0" xfId="0" applyNumberFormat="1" applyFont="1" applyAlignment="1">
      <alignment horizontal="left" wrapText="1"/>
    </xf>
    <xf numFmtId="171" fontId="178" fillId="0" borderId="0" xfId="0" applyNumberFormat="1" applyFont="1" applyAlignment="1"/>
    <xf numFmtId="171" fontId="179" fillId="0" borderId="0" xfId="0" applyNumberFormat="1" applyFont="1" applyAlignment="1">
      <alignment horizontal="left"/>
    </xf>
    <xf numFmtId="194" fontId="179" fillId="0" borderId="1" xfId="0" applyNumberFormat="1" applyFont="1" applyBorder="1" applyAlignment="1"/>
    <xf numFmtId="171" fontId="178" fillId="0" borderId="0" xfId="0" applyNumberFormat="1" applyFont="1" applyFill="1" applyAlignment="1">
      <alignment wrapText="1"/>
    </xf>
    <xf numFmtId="171" fontId="179" fillId="0" borderId="0" xfId="0" applyNumberFormat="1" applyFont="1" applyFill="1" applyAlignment="1">
      <alignment wrapText="1"/>
    </xf>
    <xf numFmtId="194" fontId="179" fillId="3" borderId="11" xfId="1" applyNumberFormat="1" applyFont="1" applyFill="1" applyBorder="1" applyAlignment="1"/>
    <xf numFmtId="194" fontId="179" fillId="0" borderId="11" xfId="1" applyNumberFormat="1" applyFont="1" applyBorder="1" applyAlignment="1"/>
    <xf numFmtId="194" fontId="179" fillId="3" borderId="1" xfId="0" applyNumberFormat="1" applyFont="1" applyFill="1" applyBorder="1" applyAlignment="1"/>
    <xf numFmtId="0" fontId="179" fillId="0" borderId="0" xfId="0" applyFont="1" applyFill="1" applyAlignment="1">
      <alignment wrapText="1"/>
    </xf>
    <xf numFmtId="171" fontId="179" fillId="0" borderId="0" xfId="0" applyNumberFormat="1" applyFont="1" applyAlignment="1">
      <alignment horizontal="left" indent="2"/>
    </xf>
    <xf numFmtId="193" fontId="178" fillId="3" borderId="3" xfId="0" applyNumberFormat="1" applyFont="1" applyFill="1" applyBorder="1" applyAlignment="1"/>
    <xf numFmtId="193" fontId="179" fillId="0" borderId="3" xfId="0" applyNumberFormat="1" applyFont="1" applyBorder="1" applyAlignment="1"/>
    <xf numFmtId="193" fontId="178" fillId="3" borderId="1" xfId="0" applyNumberFormat="1" applyFont="1" applyFill="1" applyBorder="1" applyAlignment="1"/>
    <xf numFmtId="193" fontId="179" fillId="0" borderId="1" xfId="0" applyNumberFormat="1" applyFont="1" applyBorder="1" applyAlignment="1"/>
    <xf numFmtId="224" fontId="179" fillId="0" borderId="0" xfId="0" quotePrefix="1" applyNumberFormat="1" applyFont="1" applyBorder="1" applyAlignment="1">
      <alignment horizontal="right"/>
    </xf>
    <xf numFmtId="224" fontId="179" fillId="0" borderId="0" xfId="0" applyNumberFormat="1" applyFont="1" applyAlignment="1"/>
    <xf numFmtId="225" fontId="178" fillId="58" borderId="0" xfId="0" quotePrefix="1" applyNumberFormat="1" applyFont="1" applyFill="1" applyAlignment="1">
      <alignment horizontal="right"/>
    </xf>
    <xf numFmtId="225" fontId="178" fillId="58" borderId="0" xfId="0" applyNumberFormat="1" applyFont="1" applyFill="1" applyAlignment="1"/>
    <xf numFmtId="225" fontId="178" fillId="58" borderId="0" xfId="0" applyNumberFormat="1" applyFont="1" applyFill="1" applyAlignment="1">
      <alignment horizontal="right"/>
    </xf>
    <xf numFmtId="194" fontId="179" fillId="58" borderId="0" xfId="0" applyNumberFormat="1" applyFont="1" applyFill="1" applyAlignment="1"/>
    <xf numFmtId="194" fontId="178" fillId="58" borderId="1" xfId="1" applyNumberFormat="1" applyFont="1" applyFill="1" applyBorder="1" applyAlignment="1"/>
    <xf numFmtId="171" fontId="178" fillId="0" borderId="0" xfId="0" applyNumberFormat="1" applyFont="1" applyFill="1" applyAlignment="1"/>
    <xf numFmtId="194" fontId="178" fillId="58" borderId="0" xfId="1" applyNumberFormat="1" applyFont="1" applyFill="1" applyBorder="1" applyAlignment="1"/>
    <xf numFmtId="224" fontId="178" fillId="58" borderId="0" xfId="0" quotePrefix="1" applyNumberFormat="1" applyFont="1" applyFill="1" applyAlignment="1">
      <alignment horizontal="right"/>
    </xf>
    <xf numFmtId="224" fontId="178" fillId="58" borderId="0" xfId="0" applyNumberFormat="1" applyFont="1" applyFill="1" applyAlignment="1"/>
    <xf numFmtId="224" fontId="178" fillId="58" borderId="0" xfId="0" applyNumberFormat="1" applyFont="1" applyFill="1" applyAlignment="1">
      <alignment horizontal="right"/>
    </xf>
    <xf numFmtId="171" fontId="178" fillId="58" borderId="0" xfId="0" applyNumberFormat="1" applyFont="1" applyFill="1" applyAlignment="1">
      <alignment horizontal="right"/>
    </xf>
    <xf numFmtId="194" fontId="177" fillId="0" borderId="0" xfId="0" applyNumberFormat="1" applyFont="1" applyAlignment="1"/>
    <xf numFmtId="171" fontId="178" fillId="58" borderId="0" xfId="0" applyNumberFormat="1" applyFont="1" applyFill="1" applyAlignment="1"/>
    <xf numFmtId="193" fontId="178" fillId="58" borderId="0" xfId="0" applyNumberFormat="1" applyFont="1" applyFill="1" applyAlignment="1">
      <alignment horizontal="right"/>
    </xf>
    <xf numFmtId="193" fontId="179" fillId="0" borderId="0" xfId="0" applyNumberFormat="1" applyFont="1" applyAlignment="1">
      <alignment horizontal="right"/>
    </xf>
    <xf numFmtId="193" fontId="178" fillId="0" borderId="0" xfId="0" applyNumberFormat="1" applyFont="1" applyAlignment="1">
      <alignment horizontal="right"/>
    </xf>
    <xf numFmtId="0" fontId="182" fillId="0" borderId="0" xfId="0" applyFont="1" applyAlignment="1">
      <alignment vertical="center" wrapText="1"/>
    </xf>
    <xf numFmtId="0" fontId="184" fillId="0" borderId="0" xfId="0" applyFont="1" applyAlignment="1">
      <alignment horizontal="center"/>
    </xf>
    <xf numFmtId="0" fontId="185" fillId="0" borderId="0" xfId="0" applyFont="1" applyAlignment="1">
      <alignment vertical="center" wrapText="1"/>
    </xf>
    <xf numFmtId="168" fontId="179" fillId="0" borderId="0" xfId="1" applyNumberFormat="1" applyFont="1" applyFill="1"/>
    <xf numFmtId="194" fontId="179" fillId="58" borderId="11" xfId="1" applyNumberFormat="1" applyFont="1" applyFill="1" applyBorder="1" applyAlignment="1"/>
    <xf numFmtId="194" fontId="178" fillId="58" borderId="0" xfId="0" applyNumberFormat="1" applyFont="1" applyFill="1" applyAlignment="1">
      <alignment horizontal="right"/>
    </xf>
    <xf numFmtId="171" fontId="179" fillId="0" borderId="0" xfId="0" applyNumberFormat="1" applyFont="1" applyAlignment="1">
      <alignment wrapText="1"/>
    </xf>
    <xf numFmtId="194" fontId="178" fillId="0" borderId="0" xfId="0" applyNumberFormat="1" applyFont="1" applyFill="1" applyBorder="1" applyAlignment="1"/>
    <xf numFmtId="168" fontId="179" fillId="0" borderId="0" xfId="1" applyNumberFormat="1" applyFont="1" applyFill="1" applyAlignment="1"/>
    <xf numFmtId="194" fontId="178" fillId="0" borderId="0" xfId="1" applyNumberFormat="1" applyFont="1" applyFill="1" applyBorder="1" applyAlignment="1"/>
    <xf numFmtId="168" fontId="178" fillId="58" borderId="3" xfId="1" applyNumberFormat="1" applyFont="1" applyFill="1" applyBorder="1" applyAlignment="1"/>
    <xf numFmtId="168" fontId="179" fillId="0" borderId="3" xfId="1" applyNumberFormat="1" applyFont="1" applyFill="1" applyBorder="1" applyAlignment="1"/>
    <xf numFmtId="171" fontId="179" fillId="0" borderId="3" xfId="0" applyNumberFormat="1" applyFont="1" applyFill="1" applyBorder="1"/>
    <xf numFmtId="226" fontId="178" fillId="58" borderId="0" xfId="0" applyNumberFormat="1" applyFont="1" applyFill="1" applyAlignment="1">
      <alignment horizontal="right"/>
    </xf>
    <xf numFmtId="171" fontId="179" fillId="0" borderId="3" xfId="0" applyNumberFormat="1" applyFont="1" applyBorder="1" applyAlignment="1">
      <alignment horizontal="center"/>
    </xf>
    <xf numFmtId="171" fontId="179" fillId="0" borderId="0" xfId="0" applyNumberFormat="1" applyFont="1" applyAlignment="1">
      <alignment wrapText="1"/>
    </xf>
    <xf numFmtId="225" fontId="178" fillId="0" borderId="0" xfId="0" applyNumberFormat="1" applyFont="1" applyBorder="1" applyAlignment="1"/>
    <xf numFmtId="225" fontId="178" fillId="0" borderId="0" xfId="0" applyNumberFormat="1" applyFont="1" applyAlignment="1"/>
    <xf numFmtId="225" fontId="179" fillId="0" borderId="0" xfId="0" applyNumberFormat="1" applyFont="1" applyBorder="1" applyAlignment="1"/>
    <xf numFmtId="171" fontId="179" fillId="0" borderId="0" xfId="0" applyNumberFormat="1" applyFont="1" applyAlignment="1">
      <alignment horizontal="left" vertical="center" wrapText="1"/>
    </xf>
    <xf numFmtId="224" fontId="178" fillId="0" borderId="0" xfId="0" applyNumberFormat="1" applyFont="1" applyBorder="1" applyAlignment="1"/>
    <xf numFmtId="224" fontId="178" fillId="0" borderId="0" xfId="0" applyNumberFormat="1" applyFont="1" applyAlignment="1"/>
    <xf numFmtId="224" fontId="179" fillId="0" borderId="0" xfId="0" applyNumberFormat="1" applyFont="1" applyBorder="1" applyAlignment="1"/>
    <xf numFmtId="224" fontId="179" fillId="0" borderId="0" xfId="0" applyNumberFormat="1" applyFont="1" applyBorder="1" applyAlignment="1">
      <alignment vertical="center"/>
    </xf>
    <xf numFmtId="224" fontId="178" fillId="0" borderId="0" xfId="0" applyNumberFormat="1" applyFont="1" applyBorder="1" applyAlignment="1">
      <alignment vertical="center"/>
    </xf>
    <xf numFmtId="224" fontId="178" fillId="0" borderId="0" xfId="0" applyNumberFormat="1" applyFont="1" applyAlignment="1">
      <alignment vertical="center"/>
    </xf>
    <xf numFmtId="171" fontId="179" fillId="0" borderId="3" xfId="0" applyNumberFormat="1" applyFont="1" applyBorder="1" applyAlignment="1">
      <alignment horizontal="center" vertical="center"/>
    </xf>
    <xf numFmtId="171" fontId="179" fillId="0" borderId="0" xfId="0" applyNumberFormat="1" applyFont="1" applyAlignment="1">
      <alignment vertical="center" wrapText="1"/>
    </xf>
    <xf numFmtId="225" fontId="178" fillId="0" borderId="0" xfId="0" applyNumberFormat="1" applyFont="1" applyBorder="1" applyAlignment="1">
      <alignment vertical="center"/>
    </xf>
    <xf numFmtId="225" fontId="178" fillId="0" borderId="0" xfId="0" applyNumberFormat="1" applyFont="1" applyAlignment="1">
      <alignment vertical="center"/>
    </xf>
    <xf numFmtId="225" fontId="179" fillId="0" borderId="0" xfId="0" applyNumberFormat="1" applyFont="1" applyBorder="1" applyAlignment="1">
      <alignment vertical="center"/>
    </xf>
    <xf numFmtId="193" fontId="179" fillId="0" borderId="3" xfId="0" applyNumberFormat="1" applyFont="1" applyBorder="1" applyAlignment="1">
      <alignment horizontal="center" vertical="center"/>
    </xf>
    <xf numFmtId="171" fontId="179" fillId="0" borderId="0" xfId="0" applyNumberFormat="1" applyFont="1" applyAlignment="1">
      <alignment vertical="center"/>
    </xf>
    <xf numFmtId="194" fontId="179" fillId="0" borderId="3" xfId="0" applyNumberFormat="1" applyFont="1" applyBorder="1" applyAlignment="1">
      <alignment horizontal="center" vertical="center"/>
    </xf>
    <xf numFmtId="0" fontId="179" fillId="0" borderId="0" xfId="0" applyNumberFormat="1" applyFont="1" applyAlignment="1">
      <alignment vertical="center"/>
    </xf>
    <xf numFmtId="15" fontId="179" fillId="0" borderId="3" xfId="0" quotePrefix="1" applyNumberFormat="1" applyFont="1" applyBorder="1" applyAlignment="1">
      <alignment horizontal="center"/>
    </xf>
    <xf numFmtId="224" fontId="179" fillId="0" borderId="0" xfId="0" applyNumberFormat="1" applyFont="1" applyFill="1" applyBorder="1" applyAlignment="1"/>
    <xf numFmtId="224" fontId="179" fillId="0" borderId="0" xfId="0" applyNumberFormat="1" applyFont="1" applyFill="1" applyAlignment="1"/>
    <xf numFmtId="16" fontId="178" fillId="3" borderId="3" xfId="0" quotePrefix="1" applyNumberFormat="1" applyFont="1" applyFill="1" applyBorder="1" applyAlignment="1">
      <alignment horizontal="center"/>
    </xf>
    <xf numFmtId="0" fontId="179" fillId="0" borderId="0" xfId="0" applyFont="1" applyAlignment="1">
      <alignment vertical="center" wrapText="1"/>
    </xf>
    <xf numFmtId="224" fontId="178" fillId="3" borderId="0" xfId="0" applyNumberFormat="1" applyFont="1" applyFill="1" applyBorder="1" applyAlignment="1"/>
    <xf numFmtId="224" fontId="178" fillId="3" borderId="0" xfId="0" applyNumberFormat="1" applyFont="1" applyFill="1" applyAlignment="1"/>
    <xf numFmtId="224" fontId="179" fillId="3" borderId="0" xfId="0" applyNumberFormat="1" applyFont="1" applyFill="1" applyBorder="1" applyAlignment="1"/>
    <xf numFmtId="194" fontId="178" fillId="3" borderId="3" xfId="0" quotePrefix="1" applyNumberFormat="1" applyFont="1" applyFill="1" applyBorder="1" applyAlignment="1">
      <alignment horizontal="center"/>
    </xf>
    <xf numFmtId="194" fontId="179" fillId="0" borderId="3" xfId="0" quotePrefix="1" applyNumberFormat="1" applyFont="1" applyBorder="1" applyAlignment="1">
      <alignment horizontal="center"/>
    </xf>
    <xf numFmtId="194" fontId="179" fillId="3" borderId="11" xfId="0" applyNumberFormat="1" applyFont="1" applyFill="1" applyBorder="1" applyAlignment="1"/>
    <xf numFmtId="194" fontId="179" fillId="3" borderId="0" xfId="0" applyNumberFormat="1" applyFont="1" applyFill="1" applyBorder="1" applyAlignment="1"/>
    <xf numFmtId="194" fontId="178" fillId="3" borderId="11" xfId="0" applyNumberFormat="1" applyFont="1" applyFill="1" applyBorder="1" applyAlignment="1"/>
    <xf numFmtId="194" fontId="178" fillId="3" borderId="0" xfId="0" applyNumberFormat="1" applyFont="1" applyFill="1" applyBorder="1" applyAlignment="1"/>
    <xf numFmtId="0" fontId="178" fillId="0" borderId="0" xfId="0" applyFont="1" applyBorder="1" applyAlignment="1">
      <alignment vertical="center" wrapText="1"/>
    </xf>
    <xf numFmtId="0" fontId="179" fillId="0" borderId="3" xfId="0" applyFont="1" applyBorder="1" applyAlignment="1">
      <alignment horizontal="center" vertical="center"/>
    </xf>
    <xf numFmtId="193" fontId="178" fillId="0" borderId="0" xfId="0" applyNumberFormat="1" applyFont="1" applyBorder="1" applyAlignment="1">
      <alignment vertical="center"/>
    </xf>
    <xf numFmtId="193" fontId="178" fillId="0" borderId="0" xfId="0" applyNumberFormat="1" applyFont="1" applyAlignment="1">
      <alignment vertical="center"/>
    </xf>
    <xf numFmtId="193" fontId="179" fillId="0" borderId="0" xfId="0" applyNumberFormat="1" applyFont="1" applyBorder="1" applyAlignment="1">
      <alignment vertical="center"/>
    </xf>
    <xf numFmtId="0" fontId="179" fillId="0" borderId="11" xfId="0" applyFont="1" applyBorder="1" applyAlignment="1">
      <alignment vertical="center"/>
    </xf>
    <xf numFmtId="0" fontId="179" fillId="0" borderId="0" xfId="0" applyFont="1" applyBorder="1" applyAlignment="1">
      <alignment vertical="center"/>
    </xf>
    <xf numFmtId="171" fontId="178" fillId="0" borderId="3" xfId="0" quotePrefix="1" applyNumberFormat="1" applyFont="1" applyBorder="1" applyAlignment="1">
      <alignment horizontal="center" vertical="center" wrapText="1"/>
    </xf>
    <xf numFmtId="171" fontId="179" fillId="0" borderId="3" xfId="0" quotePrefix="1" applyNumberFormat="1" applyFont="1" applyBorder="1" applyAlignment="1">
      <alignment horizontal="center" vertical="center" wrapText="1"/>
    </xf>
  </cellXfs>
  <cellStyles count="1826">
    <cellStyle name=" 1" xfId="2"/>
    <cellStyle name=" 2" xfId="3"/>
    <cellStyle name=" 2 2" xfId="4"/>
    <cellStyle name=" 3" xfId="5"/>
    <cellStyle name=" 3 2" xfId="6"/>
    <cellStyle name=" Writer Import]_x000d__x000a_Display Dialog=No_x000d__x000a__x000d__x000a_[Horizontal Arrange]_x000d__x000a_Dimensions Interlocking=Yes_x000d__x000a_Sum Hierarchy=Yes_x000d__x000a_Generate" xfId="7"/>
    <cellStyle name=" Writer Import]_x000d__x000a_Display Dialog=No_x000d__x000a__x000d__x000a_[Horizontal Arrange]_x000d__x000a_Dimensions Interlocking=Yes_x000d__x000a_Sum Hierarchy=Yes_x000d__x000a_Generate 2" xfId="8"/>
    <cellStyle name="_x000a_386grabber=M" xfId="9"/>
    <cellStyle name="_x000a_386grabber=M 2" xfId="10"/>
    <cellStyle name="%" xfId="11"/>
    <cellStyle name="% 2" xfId="12"/>
    <cellStyle name="????_ATP2007-Template" xfId="13"/>
    <cellStyle name="??_Addition Fixasset(06)" xfId="14"/>
    <cellStyle name="?d?A|i[0]" xfId="15"/>
    <cellStyle name="?f?? [0]" xfId="16"/>
    <cellStyle name="?W3s?FFFGg2" xfId="17"/>
    <cellStyle name="?W3s?FFGg2" xfId="18"/>
    <cellStyle name="?W3s?FGg2" xfId="19"/>
    <cellStyle name="?W3s?g2" xfId="20"/>
    <cellStyle name="?W3s?Gg2" xfId="21"/>
    <cellStyle name="?W3s¢FFFGg2" xfId="22"/>
    <cellStyle name="?W3s¢FFGg2" xfId="23"/>
    <cellStyle name="?W3s¢FGg2" xfId="24"/>
    <cellStyle name="?W3s¢Gg2" xfId="25"/>
    <cellStyle name="?W3s£g2" xfId="26"/>
    <cellStyle name="]_x000d__x000a_Width=797_x000d__x000a_Height=554_x000d__x000a__x000d__x000a_[Code]_x000d__x000a_Code0=/nyf50_x000d__x000a_Code1=4500000136_x000d__x000a_Code2=ME23_x000d__x000a_Code3=4500002322_x000d__x000a_Code4=#_x000d__x000a_Code5=MB01_x000d__x000a_" xfId="27"/>
    <cellStyle name="_~0096696" xfId="28"/>
    <cellStyle name="_~0096696_Book2" xfId="29"/>
    <cellStyle name="_~0096696_Book2_Jaws" xfId="30"/>
    <cellStyle name="_~0096696_HBEU BPR - MasterFile_July'10" xfId="31"/>
    <cellStyle name="_~0096696_HBEU BPR - MasterFile_July'10_Jaws" xfId="32"/>
    <cellStyle name="_~0096696_HBTR P2 - PL Summary August-10" xfId="33"/>
    <cellStyle name="_~0096696_Jaws" xfId="34"/>
    <cellStyle name="_~0096696_Turkey Financial Commentary" xfId="35"/>
    <cellStyle name="_~0096696_Turkey Financial Commentary July 2010 - Ku" xfId="36"/>
    <cellStyle name="_~0096696_Turkey Financial Commentary July 2010 with edits" xfId="37"/>
    <cellStyle name="_~0096696_Turkey Financial Commentary_ Dec-10_v3" xfId="38"/>
    <cellStyle name="_~1632005" xfId="39"/>
    <cellStyle name="_~2112803" xfId="40"/>
    <cellStyle name="_~2112803_Book2" xfId="41"/>
    <cellStyle name="_~2112803_EXCO FIN AUG09 USD" xfId="42"/>
    <cellStyle name="_~2112803_Revenues2 for ROP presentation ROP OCT 09" xfId="43"/>
    <cellStyle name="_~2112803_Summary" xfId="44"/>
    <cellStyle name="_~2875085" xfId="45"/>
    <cellStyle name="_~9636221" xfId="46"/>
    <cellStyle name="_~9636221 2" xfId="47"/>
    <cellStyle name="_~9793544" xfId="48"/>
    <cellStyle name="_~9793544 2" xfId="49"/>
    <cellStyle name="_01 Data tables P04" xfId="50"/>
    <cellStyle name="_02 Trend charts P12" xfId="51"/>
    <cellStyle name="_081218 SENT TO JLJ" xfId="52"/>
    <cellStyle name="_1" xfId="53"/>
    <cellStyle name="_1 2" xfId="54"/>
    <cellStyle name="_2 - Income Statement - Oct ROP 10 - Trend Analysis v3" xfId="55"/>
    <cellStyle name="_2006-AGUSTOS-URETIM" xfId="56"/>
    <cellStyle name="_2008 outturn as per £988" xfId="57"/>
    <cellStyle name="_2008 outturn as per £988_Book2" xfId="58"/>
    <cellStyle name="_2008 outturn as per £988_Book2_Jaws" xfId="59"/>
    <cellStyle name="_2008 outturn as per £988_BPR TURKEY RETAIL" xfId="60"/>
    <cellStyle name="_2008 outturn as per £988_HBEU BPR - MasterFile_July'10" xfId="61"/>
    <cellStyle name="_2008 outturn as per £988_HBEU BPR - MasterFile_July'10_Jaws" xfId="62"/>
    <cellStyle name="_2008 outturn as per £988_HBTR P2 - PL Summary August-10" xfId="63"/>
    <cellStyle name="_2008 outturn as per £988_Jaws" xfId="64"/>
    <cellStyle name="_2008 outturn as per £988_Report" xfId="65"/>
    <cellStyle name="_2008 outturn as per £988_Report_Jaws" xfId="66"/>
    <cellStyle name="_2008 outturn as per £988_Report_Turkey Financial Commentary July 2010 - Ku" xfId="67"/>
    <cellStyle name="_2008 outturn as per £988_Report_Turkey Financial Commentary July 2010 with edits" xfId="68"/>
    <cellStyle name="_2008 outturn as per £988_TURKEY BPR BUS COMMENT FINAL- Feb 10" xfId="69"/>
    <cellStyle name="_2008 outturn as per £988_TURKEY BPR BUS COMMENT FINAL- Feb 10_Jaws" xfId="70"/>
    <cellStyle name="_2008 outturn as per £988_TURKEY BPR BUS COMMENT FINAL- Feb 10_Turkey Financial Commentary July 2010 - Ku" xfId="71"/>
    <cellStyle name="_2008 outturn as per £988_TURKEY BPR BUS COMMENT FINAL- Feb 10_Turkey Financial Commentary July 2010 with edits" xfId="72"/>
    <cellStyle name="_2008 outturn as per £988_Turkey Fin Comm Dec09 final" xfId="73"/>
    <cellStyle name="_2008 outturn as per £988_Turkey Financial Commentary" xfId="74"/>
    <cellStyle name="_2008 outturn as per £988_Turkey Financial Commentary July 2010 - Ku" xfId="75"/>
    <cellStyle name="_2008 outturn as per £988_Turkey Financial Commentary July 2010 with edits" xfId="76"/>
    <cellStyle name="_2008 outturn as per £988_Turkey Financial Commentary_ Dec-10_v3" xfId="77"/>
    <cellStyle name="_2011_BPR working" xfId="78"/>
    <cellStyle name="_2011_BPR working 2" xfId="79"/>
    <cellStyle name="_35 CMB Income Trend" xfId="80"/>
    <cellStyle name="_35 CMB Income Trend_Jaws" xfId="81"/>
    <cellStyle name="_4_Income Trend" xfId="82"/>
    <cellStyle name="_4_Income Trend_Jaws" xfId="83"/>
    <cellStyle name="_5_Income summary CMB" xfId="84"/>
    <cellStyle name="_A&amp;SF - Income by Type" xfId="85"/>
    <cellStyle name="_A&amp;SF - Income by Type 2" xfId="86"/>
    <cellStyle name="_ABN Amro" xfId="87"/>
    <cellStyle name="_ABN Amro 2" xfId="88"/>
    <cellStyle name="_ABS UPDTED" xfId="89"/>
    <cellStyle name="_Adjustments" xfId="90"/>
    <cellStyle name="_Adjustments 2" xfId="91"/>
    <cellStyle name="_Adjustments_Cash Mgmt - Commercial Bank Oct 2007" xfId="92"/>
    <cellStyle name="_Adjustments_Cash Mgmt - Commercial Bank Oct 2007 2" xfId="93"/>
    <cellStyle name="_Adjustments_xSAPtemp5442" xfId="94"/>
    <cellStyle name="_Adjustments_xSAPtemp5442 2" xfId="95"/>
    <cellStyle name="_AIG" xfId="96"/>
    <cellStyle name="_AIG-OCAK" xfId="97"/>
    <cellStyle name="_ALCO pack information v3_Mar08 excl Rwa" xfId="98"/>
    <cellStyle name="_ALCO pack information v3_Mar08 excl Rwa 2" xfId="99"/>
    <cellStyle name="_ALCO pack information v3_Mar08 excl Rwa_GMB Jul 10 Excel workings" xfId="100"/>
    <cellStyle name="_ALCO pack information v3_Mar08 excl Rwa_GMB Jul 10 Excel workings 2" xfId="101"/>
    <cellStyle name="_ALCO pack information v3_Mar08 excl Rwa_GMB Jul 10 Excel workings_Jaws" xfId="102"/>
    <cellStyle name="_ALCO pack information v3_Mar08 excl Rwa_GMB Jul 10 Excel workings_Jaws 2" xfId="103"/>
    <cellStyle name="_ALCO pack information v3_Mar08 excl Rwa_GMB Jul 10 Excel workings_Sheet2" xfId="104"/>
    <cellStyle name="_ALCO pack information v3_Mar08 excl Rwa_GMB Jul 10 Excel workings_Sheet2 2" xfId="105"/>
    <cellStyle name="_ALCO pack information v3_Mar08 excl Rwa_Jaws" xfId="106"/>
    <cellStyle name="_ALCO pack information v3_Mar08 excl Rwa_Jaws 2" xfId="107"/>
    <cellStyle name="_ALCO pack information v3_Mar08 excl Rwa_Regional analysis" xfId="108"/>
    <cellStyle name="_ALCO pack information v3_Mar08 excl Rwa_Regional analysis 2" xfId="109"/>
    <cellStyle name="_ALCO pack information v3_Mar08 excl Rwa_Regional analysis_Final" xfId="110"/>
    <cellStyle name="_ALCO pack information v3_Mar08 excl Rwa_Regional analysis_Final 2" xfId="111"/>
    <cellStyle name="_ALCO pack information v3_Mar08 excl Rwa_Sheet2" xfId="112"/>
    <cellStyle name="_ALCO pack information v3_Mar08 excl Rwa_Sheet2 2" xfId="113"/>
    <cellStyle name="_AMGB_SIV10November (updated to 31st Oct positions)" xfId="114"/>
    <cellStyle name="_AMGB_SIV10November (updated to 31st Oct positions) 2" xfId="115"/>
    <cellStyle name="_ANA LISTE" xfId="116"/>
    <cellStyle name="_ANA LISTE_YNL-" xfId="117"/>
    <cellStyle name="_Anubav bpr Final" xfId="118"/>
    <cellStyle name="_Anubav bpr Final 2" xfId="119"/>
    <cellStyle name="_Anubav bpr Final_GMB Jul 10 Excel workings" xfId="120"/>
    <cellStyle name="_Anubav bpr Final_GMB Jul 10 Excel workings 2" xfId="121"/>
    <cellStyle name="_Anubav bpr Final_GMB Jul 10 Excel workings_Jaws" xfId="122"/>
    <cellStyle name="_Anubav bpr Final_GMB Jul 10 Excel workings_Jaws 2" xfId="123"/>
    <cellStyle name="_Anubav bpr Final_GMB Jul 10 Excel workings_Sheet2" xfId="124"/>
    <cellStyle name="_Anubav bpr Final_GMB Jul 10 Excel workings_Sheet2 2" xfId="125"/>
    <cellStyle name="_Anubav bpr Final_Jaws" xfId="126"/>
    <cellStyle name="_Anubav bpr Final_Jaws 2" xfId="127"/>
    <cellStyle name="_Anubav bpr Final_Regional analysis" xfId="128"/>
    <cellStyle name="_Anubav bpr Final_Regional analysis 2" xfId="129"/>
    <cellStyle name="_Anubav bpr Final_Regional analysis_Final" xfId="130"/>
    <cellStyle name="_Anubav bpr Final_Regional analysis_Final 2" xfId="131"/>
    <cellStyle name="_Anubav bpr Final_Sheet2" xfId="132"/>
    <cellStyle name="_Anubav bpr Final_Sheet2 2" xfId="133"/>
    <cellStyle name="_AOP 2006 for HR" xfId="134"/>
    <cellStyle name="_AOP 2006 for HR_Book2" xfId="135"/>
    <cellStyle name="_AOP 2006 for HR_EXCO FIN AUG09 USD" xfId="136"/>
    <cellStyle name="_AOP 2006 for HR_Revenues2 for ROP presentation ROP OCT 09" xfId="137"/>
    <cellStyle name="_AOP 2006 for HR_Summary" xfId="138"/>
    <cellStyle name="_ASF L&amp;A Ave Bal" xfId="139"/>
    <cellStyle name="_ASF L&amp;A Ave Bal 2" xfId="140"/>
    <cellStyle name="_ASS MTM Collated Values" xfId="141"/>
    <cellStyle name="_ATP 2006-07 Final June 06  Final Movement Cibm to PTS - V5" xfId="142"/>
    <cellStyle name="_ATP 2006-07 Final June 06  Final Movement Cibm to PTS - V5_Book2" xfId="143"/>
    <cellStyle name="_ATP 2006-07 Final June 06  Final Movement Cibm to PTS - V5_EXCO FIN AUG09 USD" xfId="144"/>
    <cellStyle name="_ATP 2006-07 Final June 06  Final Movement Cibm to PTS - V5_Revenues2 for ROP presentation ROP OCT 09" xfId="145"/>
    <cellStyle name="_ATP 2006-07 Final June 06  Final Movement Cibm to PTS - V5_Summary" xfId="146"/>
    <cellStyle name="_Attributable Profit" xfId="147"/>
    <cellStyle name="_August- Derivative Calculation" xfId="148"/>
    <cellStyle name="_August- Derivative Calculation 2" xfId="149"/>
    <cellStyle name="_Ave Bal by Product - FCST" xfId="150"/>
    <cellStyle name="_Ave Bal by Product - FCST 2" xfId="151"/>
    <cellStyle name="_Average Balances" xfId="152"/>
    <cellStyle name="_Averqage Balances" xfId="153"/>
    <cellStyle name="_AXA-OCAK" xfId="154"/>
    <cellStyle name="_Bal by Prod Rrd - Ave L+A PY" xfId="155"/>
    <cellStyle name="_Bal by Prod Rrd - Ave L+A PY 2" xfId="156"/>
    <cellStyle name="_Balance Sheet (2)" xfId="157"/>
    <cellStyle name="_Balance Sheet (2) 2" xfId="158"/>
    <cellStyle name="_Balance sheet summary" xfId="159"/>
    <cellStyle name="_Balance sheet summary 2" xfId="160"/>
    <cellStyle name="_Balance sheet summary_01 Data tables P04" xfId="161"/>
    <cellStyle name="_Balance sheet summary_01 Data tables P04 2" xfId="162"/>
    <cellStyle name="_Balance Sheet Summary_Book2" xfId="163"/>
    <cellStyle name="_Balance Sheet Summary_Book2 2" xfId="164"/>
    <cellStyle name="_Balance Sheet Summary_Group summary PBT by selected countries v2" xfId="165"/>
    <cellStyle name="_Balance Sheet Summary_Group summary PBT by selected countries v2 2" xfId="166"/>
    <cellStyle name="_Balance Sheet Summary_HBEU PL and Commentary - Appendix" xfId="167"/>
    <cellStyle name="_Balance Sheet Summary_HBEU PL and Commentary - Appendix 2" xfId="168"/>
    <cellStyle name="_Balance Sheet Summary_Rec_Jul 2011" xfId="169"/>
    <cellStyle name="_Balance Sheet Summary_Rec_Jul 2011 2" xfId="170"/>
    <cellStyle name="_Balance Sheet Summary_Reconciliation MGD vs Geog" xfId="171"/>
    <cellStyle name="_Balance Sheet Summary_Reconciliation MGD vs Geog 2" xfId="172"/>
    <cellStyle name="_Balances &amp; Margins monthly analysis -September 07" xfId="173"/>
    <cellStyle name="_Balances &amp; Margins monthly analysis -September 07 2" xfId="174"/>
    <cellStyle name="_BALS Deps" xfId="175"/>
    <cellStyle name="_BALS Deps 2" xfId="176"/>
    <cellStyle name="_BALS L+A" xfId="177"/>
    <cellStyle name="_BALS L+A 2" xfId="178"/>
    <cellStyle name="_BankofAmerica" xfId="179"/>
    <cellStyle name="_BankofAmerica_1" xfId="180"/>
    <cellStyle name="_BankofAmerica_1 2" xfId="181"/>
    <cellStyle name="_BankofTokyoMitsubishi" xfId="182"/>
    <cellStyle name="_BankofTokyoMitsubishi 2" xfId="183"/>
    <cellStyle name="_BarCap - UKB RM ETA Report 2007 300407 with pivots" xfId="184"/>
    <cellStyle name="_BarCap - UKB RM ETA Report 2007 300407 with pivots 2" xfId="185"/>
    <cellStyle name="_BarCap - UKB RM ETA Report 2007 300407 with pivots_Book2" xfId="186"/>
    <cellStyle name="_BarCap - UKB RM ETA Report 2007 300407 with pivots_Book2 2" xfId="187"/>
    <cellStyle name="_BarCap - UKB RM ETA Report 2007 300407 with pivots_HBEU BPR - MasterFile_July'10" xfId="188"/>
    <cellStyle name="_BarCap - UKB RM ETA Report 2007 300407 with pivots_HBEU BPR - MasterFile_July'10 2" xfId="189"/>
    <cellStyle name="_BarCap - UKB RM ETA Report 2007 300407 with pivots_HBTR P2 - PL Summary August-10" xfId="190"/>
    <cellStyle name="_BarCap - UKB RM ETA Report 2007 300407 with pivots_Turkey Financial Commentary" xfId="191"/>
    <cellStyle name="_BarCap - UKB RM ETA Report 2007 300407 with pivots_Turkey Financial Commentary_ Dec-10_v3" xfId="192"/>
    <cellStyle name="_Barclays Capital" xfId="193"/>
    <cellStyle name="_Barclays Capital_1" xfId="194"/>
    <cellStyle name="_Barclays Capital_1 2" xfId="195"/>
    <cellStyle name="_BAZ MTM Collated Values" xfId="196"/>
    <cellStyle name="_BB Dep Ave Bal" xfId="197"/>
    <cellStyle name="_BB Dep Ave Bal 2" xfId="198"/>
    <cellStyle name="_BB L&amp;A Ave Bal" xfId="199"/>
    <cellStyle name="_BB L&amp;A Ave Bal 2" xfId="200"/>
    <cellStyle name="_BB STP" xfId="201"/>
    <cellStyle name="_BB STP 2" xfId="202"/>
    <cellStyle name="_Bear Stearns" xfId="203"/>
    <cellStyle name="_Bear Stearns 2" xfId="204"/>
    <cellStyle name="_BLoB stress testing template HSBC France 29.10.10 excl. Man Insurance" xfId="205"/>
    <cellStyle name="_BLoB stress testing template HSBC France 29.10.10 excl. Man Insurance_Jaws" xfId="206"/>
    <cellStyle name="_BNP Paribas" xfId="207"/>
    <cellStyle name="_BNP Paribas 2" xfId="208"/>
    <cellStyle name="_Board report working file" xfId="209"/>
    <cellStyle name="_Board report working file 2" xfId="210"/>
    <cellStyle name="_Book1" xfId="211"/>
    <cellStyle name="_Book1 2" xfId="212"/>
    <cellStyle name="_Book2" xfId="213"/>
    <cellStyle name="_Book2 2" xfId="214"/>
    <cellStyle name="_Book2_1" xfId="215"/>
    <cellStyle name="_Book2_1 2" xfId="216"/>
    <cellStyle name="_Book2_32 HNAH Retail" xfId="217"/>
    <cellStyle name="_Book2_32 HNAH Retail 2" xfId="218"/>
    <cellStyle name="_Book2_Balance sheet summary" xfId="219"/>
    <cellStyle name="_Book2_Board report working file" xfId="220"/>
    <cellStyle name="_Book2_BPR excel workings_Apr 2011_23052011" xfId="221"/>
    <cellStyle name="_Book2_Group results P5" xfId="222"/>
    <cellStyle name="_Book3" xfId="223"/>
    <cellStyle name="_Book3_1" xfId="224"/>
    <cellStyle name="_Book3_1 2" xfId="225"/>
    <cellStyle name="_Book4" xfId="226"/>
    <cellStyle name="_Book5" xfId="227"/>
    <cellStyle name="_Book5 2" xfId="228"/>
    <cellStyle name="_BPR - Retail - Master" xfId="229"/>
    <cellStyle name="_BPR excel working file July 2011 (version 1)" xfId="230"/>
    <cellStyle name="_BPR excel workings_Apr 2011_23052011" xfId="231"/>
    <cellStyle name="_BPR excel workings_Apr 2011_23052011 2" xfId="232"/>
    <cellStyle name="_BPR GBM_0508 VALUED 6.11.08" xfId="233"/>
    <cellStyle name="_BPR GBM_0508 VALUED 6.11.08 2" xfId="234"/>
    <cellStyle name="_BPR GBM_0508_DRAFT valued 6.9.08" xfId="235"/>
    <cellStyle name="_BPR GBM_0508_DRAFT valued 6.9.08 2" xfId="236"/>
    <cellStyle name="_BPR GBM_0608 7-9-08A" xfId="237"/>
    <cellStyle name="_BPR GBM_0608 7-9-08A 2" xfId="238"/>
    <cellStyle name="_BPR GBM_0608_valued_070808v2" xfId="239"/>
    <cellStyle name="_BPR GBM_0608_valued_070808v2 2" xfId="240"/>
    <cellStyle name="_BPR GBM_0608value 0710" xfId="241"/>
    <cellStyle name="_BPR GBM_0608value 0710 2" xfId="242"/>
    <cellStyle name="_BPR GBM_0608value 0710V3" xfId="243"/>
    <cellStyle name="_BPR GBM_0608value 0710V3 2" xfId="244"/>
    <cellStyle name="_BPR GBM_0708_draft 081208" xfId="245"/>
    <cellStyle name="_BPR GBM_0708_draft 081208 2" xfId="246"/>
    <cellStyle name="_BPR USD GBP" xfId="247"/>
    <cellStyle name="_breakdown" xfId="248"/>
    <cellStyle name="_breakdown_Book2" xfId="249"/>
    <cellStyle name="_breakdown_EXCO FIN AUG09 USD" xfId="250"/>
    <cellStyle name="_breakdown_Revenues2 for ROP presentation ROP OCT 09" xfId="251"/>
    <cellStyle name="_breakdown_Summary" xfId="252"/>
    <cellStyle name="_Bridges by CGs" xfId="253"/>
    <cellStyle name="_Bridges by Regions" xfId="254"/>
    <cellStyle name="_Broker by CG" xfId="255"/>
    <cellStyle name="_Broker by CG 2" xfId="256"/>
    <cellStyle name="_Broker Estimate Analysis 2009-09-29" xfId="257"/>
    <cellStyle name="_Broker Estimate Analysis 2009-09-29 2" xfId="258"/>
    <cellStyle name="_BS" xfId="259"/>
    <cellStyle name="_BS 2" xfId="260"/>
    <cellStyle name="_BSC - revised v11 (2010 actuals)" xfId="261"/>
    <cellStyle name="_Cadrage b2004v7" xfId="262"/>
    <cellStyle name="_Cadrage b2004v7 2" xfId="263"/>
    <cellStyle name="_Cadrage b2004v7_1" xfId="264"/>
    <cellStyle name="_Cadrage b2004v7_1_Book2" xfId="265"/>
    <cellStyle name="_Cadrage b2004v7_1_Book2_Jaws" xfId="266"/>
    <cellStyle name="_Cadrage b2004v7_1_HBEU BPR - MasterFile_July'10" xfId="267"/>
    <cellStyle name="_Cadrage b2004v7_1_HBEU BPR - MasterFile_July'10_Jaws" xfId="268"/>
    <cellStyle name="_Cadrage b2004v7_1_HBTR P2 - PL Summary August-10" xfId="269"/>
    <cellStyle name="_Cadrage b2004v7_1_Jaws" xfId="270"/>
    <cellStyle name="_Cadrage b2004v7_1_Turkey Financial Commentary" xfId="271"/>
    <cellStyle name="_Cadrage b2004v7_1_Turkey Financial Commentary July 2010 - Ku" xfId="272"/>
    <cellStyle name="_Cadrage b2004v7_1_Turkey Financial Commentary July 2010 with edits" xfId="273"/>
    <cellStyle name="_Cadrage b2004v7_1_Turkey Financial Commentary_ Dec-10_v3" xfId="274"/>
    <cellStyle name="_Cadrage b2004v9" xfId="275"/>
    <cellStyle name="_Cadrage b2004v9_1" xfId="276"/>
    <cellStyle name="_Cadrage b2004v9_1_Book2" xfId="277"/>
    <cellStyle name="_Cadrage b2004v9_1_Book2_Jaws" xfId="278"/>
    <cellStyle name="_Cadrage b2004v9_1_HBEU BPR - MasterFile_July'10" xfId="279"/>
    <cellStyle name="_Cadrage b2004v9_1_HBEU BPR - MasterFile_July'10_Jaws" xfId="280"/>
    <cellStyle name="_Cadrage b2004v9_1_HBTR P2 - PL Summary August-10" xfId="281"/>
    <cellStyle name="_Cadrage b2004v9_1_Jaws" xfId="282"/>
    <cellStyle name="_Cadrage b2004v9_1_MSB2005" xfId="283"/>
    <cellStyle name="_Cadrage b2004v9_1_MSB2005 2" xfId="284"/>
    <cellStyle name="_Cadrage b2004v9_1_Turkey Financial Commentary" xfId="285"/>
    <cellStyle name="_Cadrage b2004v9_1_Turkey Financial Commentary July 2010 - Ku" xfId="286"/>
    <cellStyle name="_Cadrage b2004v9_1_Turkey Financial Commentary July 2010 with edits" xfId="287"/>
    <cellStyle name="_Cadrage b2004v9_1_Turkey Financial Commentary_ Dec-10_v3" xfId="288"/>
    <cellStyle name="_Cadrage b2004v9_Book2" xfId="289"/>
    <cellStyle name="_Cadrage b2004v9_Book2_Jaws" xfId="290"/>
    <cellStyle name="_Cadrage b2004v9_HBEU BPR - MasterFile_July'10" xfId="291"/>
    <cellStyle name="_Cadrage b2004v9_HBEU BPR - MasterFile_July'10_Jaws" xfId="292"/>
    <cellStyle name="_Cadrage b2004v9_HBTR P2 - PL Summary August-10" xfId="293"/>
    <cellStyle name="_Cadrage b2004v9_Jaws" xfId="294"/>
    <cellStyle name="_Cadrage b2004v9_MSB2005" xfId="295"/>
    <cellStyle name="_Cadrage b2004v9_MSB2005_Book2" xfId="296"/>
    <cellStyle name="_Cadrage b2004v9_MSB2005_Book2_Jaws" xfId="297"/>
    <cellStyle name="_Cadrage b2004v9_MSB2005_HBEU BPR - MasterFile_July'10" xfId="298"/>
    <cellStyle name="_Cadrage b2004v9_MSB2005_HBEU BPR - MasterFile_July'10_Jaws" xfId="299"/>
    <cellStyle name="_Cadrage b2004v9_MSB2005_HBTR P2 - PL Summary August-10" xfId="300"/>
    <cellStyle name="_Cadrage b2004v9_MSB2005_Jaws" xfId="301"/>
    <cellStyle name="_Cadrage b2004v9_MSB2005_Turkey Financial Commentary" xfId="302"/>
    <cellStyle name="_Cadrage b2004v9_MSB2005_Turkey Financial Commentary July 2010 - Ku" xfId="303"/>
    <cellStyle name="_Cadrage b2004v9_MSB2005_Turkey Financial Commentary July 2010 with edits" xfId="304"/>
    <cellStyle name="_Cadrage b2004v9_MSB2005_Turkey Financial Commentary_ Dec-10_v3" xfId="305"/>
    <cellStyle name="_Cadrage b2004v9_Turkey Financial Commentary" xfId="306"/>
    <cellStyle name="_Cadrage b2004v9_Turkey Financial Commentary July 2010 - Ku" xfId="307"/>
    <cellStyle name="_Cadrage b2004v9_Turkey Financial Commentary July 2010 with edits" xfId="308"/>
    <cellStyle name="_Cadrage b2004v9_Turkey Financial Commentary_ Dec-10_v3" xfId="309"/>
    <cellStyle name="_Calyon" xfId="310"/>
    <cellStyle name="_Calyon 2" xfId="311"/>
    <cellStyle name="_Calyon_1" xfId="312"/>
    <cellStyle name="_Capture Sheet-Countries " xfId="313"/>
    <cellStyle name="_Cash Mgmt - Commercial Bank Oct 2007" xfId="314"/>
    <cellStyle name="_Cash Mgmt - Commercial Bank Oct 2007 2" xfId="315"/>
    <cellStyle name="_Cash Mgmt - Commercial Bank Oct 2007_Book2" xfId="316"/>
    <cellStyle name="_Cash Mgmt - Commercial Bank Oct 2007_Book2 2" xfId="317"/>
    <cellStyle name="_Cash Mgmt - Commercial Bank Oct 2007_Book2_Jaws" xfId="318"/>
    <cellStyle name="_Cash Mgmt - Commercial Bank Oct 2007_Book2_Jaws 2" xfId="319"/>
    <cellStyle name="_Cash Mgmt - Commercial Bank Oct 2007_Book2_Sheet2" xfId="320"/>
    <cellStyle name="_Cash Mgmt - Commercial Bank Oct 2007_Book2_Sheet2 2" xfId="321"/>
    <cellStyle name="_Cash Mgmt - Commercial Bank Oct 2007_BPR TURKEY RETAIL" xfId="322"/>
    <cellStyle name="_Cash Mgmt - Commercial Bank Oct 2007_BPR TURKEY RETAIL 2" xfId="323"/>
    <cellStyle name="_Cash Mgmt - Commercial Bank Oct 2007_BPR TURKEY RETAIL_Book2" xfId="324"/>
    <cellStyle name="_Cash Mgmt - Commercial Bank Oct 2007_BPR TURKEY RETAIL_Book2 2" xfId="325"/>
    <cellStyle name="_Cash Mgmt - Commercial Bank Oct 2007_BPR TURKEY RETAIL_HBEU BPR - MasterFile_July'10" xfId="326"/>
    <cellStyle name="_Cash Mgmt - Commercial Bank Oct 2007_BPR TURKEY RETAIL_HBEU BPR - MasterFile_July'10 2" xfId="327"/>
    <cellStyle name="_Cash Mgmt - Commercial Bank Oct 2007_BPR TURKEY RETAIL_HBTR P2 - PL Summary August-10" xfId="328"/>
    <cellStyle name="_Cash Mgmt - Commercial Bank Oct 2007_BPR TURKEY RETAIL_Turkey Financial Commentary" xfId="329"/>
    <cellStyle name="_Cash Mgmt - Commercial Bank Oct 2007_BPR TURKEY RETAIL_Turkey Financial Commentary_ Dec-10_v3" xfId="330"/>
    <cellStyle name="_Cash Mgmt - Commercial Bank Oct 2007_GMB Jul 10 Excel workings" xfId="331"/>
    <cellStyle name="_Cash Mgmt - Commercial Bank Oct 2007_GMB Jul 10 Excel workings 2" xfId="332"/>
    <cellStyle name="_Cash Mgmt - Commercial Bank Oct 2007_GMB Jul 10 Excel workings_Jaws" xfId="333"/>
    <cellStyle name="_Cash Mgmt - Commercial Bank Oct 2007_GMB Jul 10 Excel workings_Jaws 2" xfId="334"/>
    <cellStyle name="_Cash Mgmt - Commercial Bank Oct 2007_GMB Jul 10 Excel workings_Sheet2" xfId="335"/>
    <cellStyle name="_Cash Mgmt - Commercial Bank Oct 2007_GMB Jul 10 Excel workings_Sheet2 2" xfId="336"/>
    <cellStyle name="_Cash Mgmt - Commercial Bank Oct 2007_HBEU BPR - MasterFile_July'10" xfId="337"/>
    <cellStyle name="_Cash Mgmt - Commercial Bank Oct 2007_HBEU BPR - MasterFile_July'10 2" xfId="338"/>
    <cellStyle name="_Cash Mgmt - Commercial Bank Oct 2007_HBEU BPR - MasterFile_July'10_Jaws" xfId="339"/>
    <cellStyle name="_Cash Mgmt - Commercial Bank Oct 2007_HBEU BPR - MasterFile_July'10_Jaws 2" xfId="340"/>
    <cellStyle name="_Cash Mgmt - Commercial Bank Oct 2007_HBEU BPR - MasterFile_July'10_Sheet2" xfId="341"/>
    <cellStyle name="_Cash Mgmt - Commercial Bank Oct 2007_HBEU BPR - MasterFile_July'10_Sheet2 2" xfId="342"/>
    <cellStyle name="_Cash Mgmt - Commercial Bank Oct 2007_HBTR P2 - PL Summary August-10" xfId="343"/>
    <cellStyle name="_Cash Mgmt - Commercial Bank Oct 2007_Jaws" xfId="344"/>
    <cellStyle name="_Cash Mgmt - Commercial Bank Oct 2007_Jaws 2" xfId="345"/>
    <cellStyle name="_Cash Mgmt - Commercial Bank Oct 2007_Regional analysis" xfId="346"/>
    <cellStyle name="_Cash Mgmt - Commercial Bank Oct 2007_Regional analysis 2" xfId="347"/>
    <cellStyle name="_Cash Mgmt - Commercial Bank Oct 2007_Regional analysis_Final" xfId="348"/>
    <cellStyle name="_Cash Mgmt - Commercial Bank Oct 2007_Regional analysis_Final 2" xfId="349"/>
    <cellStyle name="_Cash Mgmt - Commercial Bank Oct 2007_Report" xfId="350"/>
    <cellStyle name="_Cash Mgmt - Commercial Bank Oct 2007_Report 2" xfId="351"/>
    <cellStyle name="_Cash Mgmt - Commercial Bank Oct 2007_Report_GMB Jul 10 Excel workings" xfId="352"/>
    <cellStyle name="_Cash Mgmt - Commercial Bank Oct 2007_Report_GMB Jul 10 Excel workings 2" xfId="353"/>
    <cellStyle name="_Cash Mgmt - Commercial Bank Oct 2007_Report_GMB Jul 10 Excel workings_Jaws" xfId="354"/>
    <cellStyle name="_Cash Mgmt - Commercial Bank Oct 2007_Report_GMB Jul 10 Excel workings_Jaws 2" xfId="355"/>
    <cellStyle name="_Cash Mgmt - Commercial Bank Oct 2007_Report_GMB Jul 10 Excel workings_Sheet2" xfId="356"/>
    <cellStyle name="_Cash Mgmt - Commercial Bank Oct 2007_Report_GMB Jul 10 Excel workings_Sheet2 2" xfId="357"/>
    <cellStyle name="_Cash Mgmt - Commercial Bank Oct 2007_Report_Jaws" xfId="358"/>
    <cellStyle name="_Cash Mgmt - Commercial Bank Oct 2007_Report_Jaws 2" xfId="359"/>
    <cellStyle name="_Cash Mgmt - Commercial Bank Oct 2007_Report_Regional analysis" xfId="360"/>
    <cellStyle name="_Cash Mgmt - Commercial Bank Oct 2007_Report_Regional analysis 2" xfId="361"/>
    <cellStyle name="_Cash Mgmt - Commercial Bank Oct 2007_Report_Regional analysis_Final" xfId="362"/>
    <cellStyle name="_Cash Mgmt - Commercial Bank Oct 2007_Report_Regional analysis_Final 2" xfId="363"/>
    <cellStyle name="_Cash Mgmt - Commercial Bank Oct 2007_Report_Sheet2" xfId="364"/>
    <cellStyle name="_Cash Mgmt - Commercial Bank Oct 2007_Report_Sheet2 2" xfId="365"/>
    <cellStyle name="_Cash Mgmt - Commercial Bank Oct 2007_Report_Turkey Financial Commentary July 2010 - Ku" xfId="366"/>
    <cellStyle name="_Cash Mgmt - Commercial Bank Oct 2007_Report_Turkey Financial Commentary July 2010 - Ku 2" xfId="367"/>
    <cellStyle name="_Cash Mgmt - Commercial Bank Oct 2007_Report_Turkey Financial Commentary July 2010 with edits" xfId="368"/>
    <cellStyle name="_Cash Mgmt - Commercial Bank Oct 2007_Report_Turkey Financial Commentary July 2010 with edits 2" xfId="369"/>
    <cellStyle name="_Cash Mgmt - Commercial Bank Oct 2007_Sheet2" xfId="370"/>
    <cellStyle name="_Cash Mgmt - Commercial Bank Oct 2007_Sheet2 2" xfId="371"/>
    <cellStyle name="_Cash Mgmt - Commercial Bank Oct 2007_TURKEY BPR BUS COMMENT FINAL- Feb 10" xfId="372"/>
    <cellStyle name="_Cash Mgmt - Commercial Bank Oct 2007_TURKEY BPR BUS COMMENT FINAL- Feb 10 2" xfId="373"/>
    <cellStyle name="_Cash Mgmt - Commercial Bank Oct 2007_TURKEY BPR BUS COMMENT FINAL- Feb 10_GMB Jul 10 Excel workings" xfId="374"/>
    <cellStyle name="_Cash Mgmt - Commercial Bank Oct 2007_TURKEY BPR BUS COMMENT FINAL- Feb 10_GMB Jul 10 Excel workings 2" xfId="375"/>
    <cellStyle name="_Cash Mgmt - Commercial Bank Oct 2007_TURKEY BPR BUS COMMENT FINAL- Feb 10_GMB Jul 10 Excel workings_Jaws" xfId="376"/>
    <cellStyle name="_Cash Mgmt - Commercial Bank Oct 2007_TURKEY BPR BUS COMMENT FINAL- Feb 10_GMB Jul 10 Excel workings_Jaws 2" xfId="377"/>
    <cellStyle name="_Cash Mgmt - Commercial Bank Oct 2007_TURKEY BPR BUS COMMENT FINAL- Feb 10_GMB Jul 10 Excel workings_Sheet2" xfId="378"/>
    <cellStyle name="_Cash Mgmt - Commercial Bank Oct 2007_TURKEY BPR BUS COMMENT FINAL- Feb 10_GMB Jul 10 Excel workings_Sheet2 2" xfId="379"/>
    <cellStyle name="_Cash Mgmt - Commercial Bank Oct 2007_TURKEY BPR BUS COMMENT FINAL- Feb 10_Jaws" xfId="380"/>
    <cellStyle name="_Cash Mgmt - Commercial Bank Oct 2007_TURKEY BPR BUS COMMENT FINAL- Feb 10_Jaws 2" xfId="381"/>
    <cellStyle name="_Cash Mgmt - Commercial Bank Oct 2007_TURKEY BPR BUS COMMENT FINAL- Feb 10_Regional analysis" xfId="382"/>
    <cellStyle name="_Cash Mgmt - Commercial Bank Oct 2007_TURKEY BPR BUS COMMENT FINAL- Feb 10_Regional analysis 2" xfId="383"/>
    <cellStyle name="_Cash Mgmt - Commercial Bank Oct 2007_TURKEY BPR BUS COMMENT FINAL- Feb 10_Regional analysis_Final" xfId="384"/>
    <cellStyle name="_Cash Mgmt - Commercial Bank Oct 2007_TURKEY BPR BUS COMMENT FINAL- Feb 10_Regional analysis_Final 2" xfId="385"/>
    <cellStyle name="_Cash Mgmt - Commercial Bank Oct 2007_TURKEY BPR BUS COMMENT FINAL- Feb 10_Sheet2" xfId="386"/>
    <cellStyle name="_Cash Mgmt - Commercial Bank Oct 2007_TURKEY BPR BUS COMMENT FINAL- Feb 10_Sheet2 2" xfId="387"/>
    <cellStyle name="_Cash Mgmt - Commercial Bank Oct 2007_TURKEY BPR BUS COMMENT FINAL- Feb 10_Turkey Financial Commentary July 2010 - Ku" xfId="388"/>
    <cellStyle name="_Cash Mgmt - Commercial Bank Oct 2007_TURKEY BPR BUS COMMENT FINAL- Feb 10_Turkey Financial Commentary July 2010 - Ku 2" xfId="389"/>
    <cellStyle name="_Cash Mgmt - Commercial Bank Oct 2007_TURKEY BPR BUS COMMENT FINAL- Feb 10_Turkey Financial Commentary July 2010 with edits" xfId="390"/>
    <cellStyle name="_Cash Mgmt - Commercial Bank Oct 2007_TURKEY BPR BUS COMMENT FINAL- Feb 10_Turkey Financial Commentary July 2010 with edits 2" xfId="391"/>
    <cellStyle name="_Cash Mgmt - Commercial Bank Oct 2007_Turkey Fin Comm Dec09 final" xfId="392"/>
    <cellStyle name="_Cash Mgmt - Commercial Bank Oct 2007_Turkey Fin Comm Dec09 final 2" xfId="393"/>
    <cellStyle name="_Cash Mgmt - Commercial Bank Oct 2007_Turkey Fin Comm Dec09 final_Book2" xfId="394"/>
    <cellStyle name="_Cash Mgmt - Commercial Bank Oct 2007_Turkey Fin Comm Dec09 final_Book2 2" xfId="395"/>
    <cellStyle name="_Cash Mgmt - Commercial Bank Oct 2007_Turkey Fin Comm Dec09 final_HBEU BPR - MasterFile_July'10" xfId="396"/>
    <cellStyle name="_Cash Mgmt - Commercial Bank Oct 2007_Turkey Fin Comm Dec09 final_HBEU BPR - MasterFile_July'10 2" xfId="397"/>
    <cellStyle name="_Cash Mgmt - Commercial Bank Oct 2007_Turkey Fin Comm Dec09 final_HBTR P2 - PL Summary August-10" xfId="398"/>
    <cellStyle name="_Cash Mgmt - Commercial Bank Oct 2007_Turkey Fin Comm Dec09 final_Turkey Financial Commentary" xfId="399"/>
    <cellStyle name="_Cash Mgmt - Commercial Bank Oct 2007_Turkey Fin Comm Dec09 final_Turkey Financial Commentary_ Dec-10_v3" xfId="400"/>
    <cellStyle name="_Cash Mgmt - Commercial Bank Oct 2007_Turkey Financial Commentary" xfId="401"/>
    <cellStyle name="_Cash Mgmt - Commercial Bank Oct 2007_Turkey Financial Commentary July 2010 - Ku" xfId="402"/>
    <cellStyle name="_Cash Mgmt - Commercial Bank Oct 2007_Turkey Financial Commentary July 2010 - Ku 2" xfId="403"/>
    <cellStyle name="_Cash Mgmt - Commercial Bank Oct 2007_Turkey Financial Commentary July 2010 with edits" xfId="404"/>
    <cellStyle name="_Cash Mgmt - Commercial Bank Oct 2007_Turkey Financial Commentary July 2010 with edits 2" xfId="405"/>
    <cellStyle name="_Cash Mgmt - Commercial Bank Oct 2007_Turkey Financial Commentary_ Dec-10_v3" xfId="406"/>
    <cellStyle name="_CDC Ixis" xfId="407"/>
    <cellStyle name="_CE CEO as at 100127" xfId="408"/>
    <cellStyle name="_Central Income Split" xfId="409"/>
    <cellStyle name="_CEO France" xfId="410"/>
    <cellStyle name="_CEO Germany" xfId="411"/>
    <cellStyle name="_CEO Malta" xfId="412"/>
    <cellStyle name="_CEO Turkey" xfId="413"/>
    <cellStyle name="_CEO under $100m countries" xfId="414"/>
    <cellStyle name="_CG Income Tables" xfId="415"/>
    <cellStyle name="_Change History" xfId="416"/>
    <cellStyle name="_Change History 2" xfId="417"/>
    <cellStyle name="_Citigroup" xfId="418"/>
    <cellStyle name="_Citigroup_1" xfId="419"/>
    <cellStyle name="_Citigroup_1 2" xfId="420"/>
    <cellStyle name="_Client List" xfId="421"/>
    <cellStyle name="_Client List 2" xfId="422"/>
    <cellStyle name="_CMB" xfId="423"/>
    <cellStyle name="_CMB 2" xfId="424"/>
    <cellStyle name="_CMB BPR (GBP) - 2010" xfId="425"/>
    <cellStyle name="_CMB Commentary Mar 09" xfId="426"/>
    <cellStyle name="_CMB IVA" xfId="427"/>
    <cellStyle name="_CMB P&amp;L BPR - 2010 Revised" xfId="428"/>
    <cellStyle name="_CMB_Book5" xfId="429"/>
    <cellStyle name="_CMB_BPR excel working file July 2011 (version 1)" xfId="430"/>
    <cellStyle name="_CMB_BPR excel working file July 2011 (version 1) 2" xfId="431"/>
    <cellStyle name="_CMB_Cost Trend Chart" xfId="432"/>
    <cellStyle name="_CMB_Cost Trend Chart 2" xfId="433"/>
    <cellStyle name="_CMB_GMB LOB Jul-11" xfId="434"/>
    <cellStyle name="_CMB_Trend Charts" xfId="435"/>
    <cellStyle name="_COB 04 02" xfId="436"/>
    <cellStyle name="_COB 04 02 2" xfId="437"/>
    <cellStyle name="_COB 04 02_GMB Jul 10 Excel workings" xfId="438"/>
    <cellStyle name="_COB 04 02_GMB Jul 10 Excel workings 2" xfId="439"/>
    <cellStyle name="_COB 04 02_GMB Jul 10 Excel workings_Jaws" xfId="440"/>
    <cellStyle name="_COB 04 02_GMB Jul 10 Excel workings_Jaws 2" xfId="441"/>
    <cellStyle name="_COB 04 02_GMB Jul 10 Excel workings_Sheet2" xfId="442"/>
    <cellStyle name="_COB 04 02_GMB Jul 10 Excel workings_Sheet2 2" xfId="443"/>
    <cellStyle name="_COB 04 02_Jaws" xfId="444"/>
    <cellStyle name="_COB 04 02_Jaws 2" xfId="445"/>
    <cellStyle name="_COB 04 02_Regional analysis" xfId="446"/>
    <cellStyle name="_COB 04 02_Regional analysis 2" xfId="447"/>
    <cellStyle name="_COB 04 02_Regional analysis_Final" xfId="448"/>
    <cellStyle name="_COB 04 02_Regional analysis_Final 2" xfId="449"/>
    <cellStyle name="_COB 04 02_Sheet2" xfId="450"/>
    <cellStyle name="_COB 04 02_Sheet2 2" xfId="451"/>
    <cellStyle name="_COB 11 02" xfId="452"/>
    <cellStyle name="_COB 11 02 2" xfId="453"/>
    <cellStyle name="_COB 11 02_GMB Jul 10 Excel workings" xfId="454"/>
    <cellStyle name="_COB 11 02_GMB Jul 10 Excel workings 2" xfId="455"/>
    <cellStyle name="_COB 11 02_GMB Jul 10 Excel workings_Jaws" xfId="456"/>
    <cellStyle name="_COB 11 02_GMB Jul 10 Excel workings_Jaws 2" xfId="457"/>
    <cellStyle name="_COB 11 02_GMB Jul 10 Excel workings_Sheet2" xfId="458"/>
    <cellStyle name="_COB 11 02_GMB Jul 10 Excel workings_Sheet2 2" xfId="459"/>
    <cellStyle name="_COB 11 02_Jaws" xfId="460"/>
    <cellStyle name="_COB 11 02_Jaws 2" xfId="461"/>
    <cellStyle name="_COB 11 02_Regional analysis" xfId="462"/>
    <cellStyle name="_COB 11 02_Regional analysis 2" xfId="463"/>
    <cellStyle name="_COB 11 02_Regional analysis_Final" xfId="464"/>
    <cellStyle name="_COB 11 02_Regional analysis_Final 2" xfId="465"/>
    <cellStyle name="_COB 11 02_Sheet2" xfId="466"/>
    <cellStyle name="_COB 11 02_Sheet2 2" xfId="467"/>
    <cellStyle name="_COB 25 02" xfId="468"/>
    <cellStyle name="_COB 25 02 2" xfId="469"/>
    <cellStyle name="_COB 25 02_GMB Jul 10 Excel workings" xfId="470"/>
    <cellStyle name="_COB 25 02_GMB Jul 10 Excel workings 2" xfId="471"/>
    <cellStyle name="_COB 25 02_GMB Jul 10 Excel workings_Jaws" xfId="472"/>
    <cellStyle name="_COB 25 02_GMB Jul 10 Excel workings_Jaws 2" xfId="473"/>
    <cellStyle name="_COB 25 02_GMB Jul 10 Excel workings_Sheet2" xfId="474"/>
    <cellStyle name="_COB 25 02_GMB Jul 10 Excel workings_Sheet2 2" xfId="475"/>
    <cellStyle name="_COB 25 02_Jaws" xfId="476"/>
    <cellStyle name="_COB 25 02_Jaws 2" xfId="477"/>
    <cellStyle name="_COB 25 02_Regional analysis" xfId="478"/>
    <cellStyle name="_COB 25 02_Regional analysis 2" xfId="479"/>
    <cellStyle name="_COB 25 02_Regional analysis_Final" xfId="480"/>
    <cellStyle name="_COB 25 02_Regional analysis_Final 2" xfId="481"/>
    <cellStyle name="_COB 25 02_Sheet2" xfId="482"/>
    <cellStyle name="_COB 25 02_Sheet2 2" xfId="483"/>
    <cellStyle name="_COB 28 01" xfId="484"/>
    <cellStyle name="_COB 28 01 2" xfId="485"/>
    <cellStyle name="_COB 28 01_GMB Jul 10 Excel workings" xfId="486"/>
    <cellStyle name="_COB 28 01_GMB Jul 10 Excel workings 2" xfId="487"/>
    <cellStyle name="_COB 28 01_GMB Jul 10 Excel workings_Jaws" xfId="488"/>
    <cellStyle name="_COB 28 01_GMB Jul 10 Excel workings_Jaws 2" xfId="489"/>
    <cellStyle name="_COB 28 01_GMB Jul 10 Excel workings_Sheet2" xfId="490"/>
    <cellStyle name="_COB 28 01_GMB Jul 10 Excel workings_Sheet2 2" xfId="491"/>
    <cellStyle name="_COB 28 01_Jaws" xfId="492"/>
    <cellStyle name="_COB 28 01_Jaws 2" xfId="493"/>
    <cellStyle name="_COB 28 01_Regional analysis" xfId="494"/>
    <cellStyle name="_COB 28 01_Regional analysis 2" xfId="495"/>
    <cellStyle name="_COB 28 01_Regional analysis_Final" xfId="496"/>
    <cellStyle name="_COB 28 01_Regional analysis_Final 2" xfId="497"/>
    <cellStyle name="_COB 28 01_Sheet2" xfId="498"/>
    <cellStyle name="_COB 28 01_Sheet2 2" xfId="499"/>
    <cellStyle name="_COB 29 02, Feb Month End" xfId="500"/>
    <cellStyle name="_COB 29 02, Feb Month End 2" xfId="501"/>
    <cellStyle name="_COB 29 02, Feb Month End_1" xfId="502"/>
    <cellStyle name="_COB 29 02, Feb Month End_1 2" xfId="503"/>
    <cellStyle name="_COB 29 02, Feb Month End_1_GMB Jul 10 Excel workings" xfId="504"/>
    <cellStyle name="_COB 29 02, Feb Month End_1_GMB Jul 10 Excel workings 2" xfId="505"/>
    <cellStyle name="_COB 29 02, Feb Month End_1_GMB Jul 10 Excel workings_Jaws" xfId="506"/>
    <cellStyle name="_COB 29 02, Feb Month End_1_GMB Jul 10 Excel workings_Jaws 2" xfId="507"/>
    <cellStyle name="_COB 29 02, Feb Month End_1_GMB Jul 10 Excel workings_Sheet2" xfId="508"/>
    <cellStyle name="_COB 29 02, Feb Month End_1_GMB Jul 10 Excel workings_Sheet2 2" xfId="509"/>
    <cellStyle name="_COB 29 02, Feb Month End_1_Jaws" xfId="510"/>
    <cellStyle name="_COB 29 02, Feb Month End_1_Jaws 2" xfId="511"/>
    <cellStyle name="_COB 29 02, Feb Month End_1_Regional analysis" xfId="512"/>
    <cellStyle name="_COB 29 02, Feb Month End_1_Regional analysis 2" xfId="513"/>
    <cellStyle name="_COB 29 02, Feb Month End_1_Regional analysis_Final" xfId="514"/>
    <cellStyle name="_COB 29 02, Feb Month End_1_Regional analysis_Final 2" xfId="515"/>
    <cellStyle name="_COB 29 02, Feb Month End_1_Sheet2" xfId="516"/>
    <cellStyle name="_COB 29 02, Feb Month End_1_Sheet2 2" xfId="517"/>
    <cellStyle name="_COB 29 10 (October Month End)" xfId="518"/>
    <cellStyle name="_COB 29 10 (October Month End) 2" xfId="519"/>
    <cellStyle name="_COB 29 10 (October Month End)_GMB Jul 10 Excel workings" xfId="520"/>
    <cellStyle name="_COB 29 10 (October Month End)_GMB Jul 10 Excel workings 2" xfId="521"/>
    <cellStyle name="_COB 29 10 (October Month End)_GMB Jul 10 Excel workings_Jaws" xfId="522"/>
    <cellStyle name="_COB 29 10 (October Month End)_GMB Jul 10 Excel workings_Jaws 2" xfId="523"/>
    <cellStyle name="_COB 29 10 (October Month End)_GMB Jul 10 Excel workings_Sheet2" xfId="524"/>
    <cellStyle name="_COB 29 10 (October Month End)_GMB Jul 10 Excel workings_Sheet2 2" xfId="525"/>
    <cellStyle name="_COB 29 10 (October Month End)_Jaws" xfId="526"/>
    <cellStyle name="_COB 29 10 (October Month End)_Jaws 2" xfId="527"/>
    <cellStyle name="_COB 29 10 (October Month End)_Regional analysis" xfId="528"/>
    <cellStyle name="_COB 29 10 (October Month End)_Regional analysis 2" xfId="529"/>
    <cellStyle name="_COB 29 10 (October Month End)_Regional analysis_Final" xfId="530"/>
    <cellStyle name="_COB 29 10 (October Month End)_Regional analysis_Final 2" xfId="531"/>
    <cellStyle name="_COB 29 10 (October Month End)_Sheet2" xfId="532"/>
    <cellStyle name="_COB 29 10 (October Month End)_Sheet2 2" xfId="533"/>
    <cellStyle name="_COB 31 01,jan month end" xfId="534"/>
    <cellStyle name="_COB 31 01,jan month end 2" xfId="535"/>
    <cellStyle name="_Column Mapping" xfId="536"/>
    <cellStyle name="_Column Mapping 2" xfId="537"/>
    <cellStyle name="_Column Mapping_ASF L&amp;A Ave Bal" xfId="538"/>
    <cellStyle name="_Column Mapping_ASF L&amp;A Ave Bal 2" xfId="539"/>
    <cellStyle name="_Column Mapping_Balances &amp; Margins monthly analysis -September 07" xfId="540"/>
    <cellStyle name="_Column Mapping_Balances &amp; Margins monthly analysis -September 07 2" xfId="541"/>
    <cellStyle name="_Column Mapping_xSAPtemp5888" xfId="542"/>
    <cellStyle name="_Column Mapping_xSAPtemp5888 2" xfId="543"/>
    <cellStyle name="_Commentary_IVA - Sep 09 - WIP" xfId="544"/>
    <cellStyle name="_Commercial Bank - Deposit income" xfId="545"/>
    <cellStyle name="_Commercial Bank - Deposit income 2" xfId="546"/>
    <cellStyle name="_Commercial Bank - F&amp;C income" xfId="547"/>
    <cellStyle name="_Commercial Bank - F&amp;C income 2" xfId="548"/>
    <cellStyle name="_Commercial Bank - L&amp;A income" xfId="549"/>
    <cellStyle name="_Commercial Bank - L&amp;A income 2" xfId="550"/>
    <cellStyle name="_Comp ratios Slide BPRv3" xfId="551"/>
    <cellStyle name="_Comp ratios Slide BPRv3 2" xfId="552"/>
    <cellStyle name="_Consolidated income view 9+3" xfId="553"/>
    <cellStyle name="_Consolidated income view 9+3 2" xfId="554"/>
    <cellStyle name="_Cost Management Trend Analysis - Phase 1" xfId="555"/>
    <cellStyle name="_Cost Waterfalls" xfId="556"/>
    <cellStyle name="_Countrywide" xfId="557"/>
    <cellStyle name="_Countrywide 2" xfId="558"/>
    <cellStyle name="_Credit Spread Data GMO - 12_2010" xfId="559"/>
    <cellStyle name="_Credit Spread Data GMO - 12_2010 2" xfId="560"/>
    <cellStyle name="_CSFB" xfId="561"/>
    <cellStyle name="_CSFB_1" xfId="562"/>
    <cellStyle name="_CSFB_1 2" xfId="563"/>
    <cellStyle name="_CULL MTM Collated Values" xfId="564"/>
    <cellStyle name="_CY ACT" xfId="565"/>
    <cellStyle name="_CY ACT 2" xfId="566"/>
    <cellStyle name="_Data 0307" xfId="567"/>
    <cellStyle name="_Data 0307_Book2" xfId="568"/>
    <cellStyle name="_Data 0307_EXCO FIN AUG09 USD" xfId="569"/>
    <cellStyle name="_Data 0307_Revenues2 for ROP presentation ROP OCT 09" xfId="570"/>
    <cellStyle name="_Data 0307_Summary" xfId="571"/>
    <cellStyle name="_Detail" xfId="572"/>
    <cellStyle name="_Detail - CMB" xfId="573"/>
    <cellStyle name="_Detail - CMB 2" xfId="574"/>
    <cellStyle name="_Detail - GB&amp;M" xfId="575"/>
    <cellStyle name="_Detail - GB&amp;M 2" xfId="576"/>
    <cellStyle name="_Detail - OTH" xfId="577"/>
    <cellStyle name="_Detail - OTH 2" xfId="578"/>
    <cellStyle name="_Detail - PFS" xfId="579"/>
    <cellStyle name="_Detail - PFS 2" xfId="580"/>
    <cellStyle name="_Detail - PTB" xfId="581"/>
    <cellStyle name="_Detail - PTB 2" xfId="582"/>
    <cellStyle name="_Detail 2" xfId="583"/>
    <cellStyle name="_Deutsche" xfId="584"/>
    <cellStyle name="_Deutsche_1" xfId="585"/>
    <cellStyle name="_Deutsche_1 2" xfId="586"/>
    <cellStyle name="_Driller" xfId="587"/>
    <cellStyle name="_Driller 2" xfId="588"/>
    <cellStyle name="_Driller pack for updating" xfId="589"/>
    <cellStyle name="_DRKW" xfId="590"/>
    <cellStyle name="_DRKW 2" xfId="591"/>
    <cellStyle name="_EC Forecast_Final" xfId="592"/>
    <cellStyle name="_EC Forecast_Final 2" xfId="593"/>
    <cellStyle name="_EKIM-2006 URETIM" xfId="594"/>
    <cellStyle name="_EME Reporting Pack - Dec 2010_TM1 Linked_Master (HBEU Only)" xfId="595"/>
    <cellStyle name="_EME Reporting Pack - Dec 2010_TM1 Linked_Master (HBEU Only) 2" xfId="596"/>
    <cellStyle name="_Emergers Analysis (Saracen Hyperion).2" xfId="597"/>
    <cellStyle name="_Emergers Analysis (Saracen Hyperion).2 2" xfId="598"/>
    <cellStyle name="_EMR HBEU - June Commentary" xfId="599"/>
    <cellStyle name="_EMR HBEU - May 2010 Draft" xfId="600"/>
    <cellStyle name="_Entity Control" xfId="601"/>
    <cellStyle name="_EP &amp; ROE (2011 EC)" xfId="602"/>
    <cellStyle name="_EP &amp; ROE (2011 EC) 2" xfId="603"/>
    <cellStyle name="_EPAOP2008_3rd Cut_10Jan08" xfId="604"/>
    <cellStyle name="_EPMar08" xfId="605"/>
    <cellStyle name="_Excels for ROP pack v7 7NOV08 FINAL (extract for JLJ)" xfId="606"/>
    <cellStyle name="_Excels for ROP pack v7 7NOV08 FINAL (extract for JLJ) 2" xfId="607"/>
    <cellStyle name="_EYLUL-2006 URETIM" xfId="608"/>
    <cellStyle name="_Financial Targets P 4" xfId="609"/>
    <cellStyle name="_Financial Targets P 4 2" xfId="610"/>
    <cellStyle name="_First Tennessee" xfId="611"/>
    <cellStyle name="_First Tennessee_1" xfId="612"/>
    <cellStyle name="_First Tennessee_1 2" xfId="613"/>
    <cellStyle name="_Flash Jul-10 Draft New Format " xfId="614"/>
    <cellStyle name="_Flash Jul-10 Draft New Format  2" xfId="615"/>
    <cellStyle name="_FRA Oct08" xfId="616"/>
    <cellStyle name="_FRA Oct08 2" xfId="617"/>
    <cellStyle name="_France PFS" xfId="618"/>
    <cellStyle name="_GB&amp;M" xfId="619"/>
    <cellStyle name="_GBM BPR Draft 9-11-08 AM" xfId="620"/>
    <cellStyle name="_GBM BPR Draft 9-11-08 AM 2" xfId="621"/>
    <cellStyle name="_GBM BPR Draft 9-11-08 AM2" xfId="622"/>
    <cellStyle name="_GBM BPR Draft 9-11-08 AM2 2" xfId="623"/>
    <cellStyle name="_GBM BPR from Brent Dec08" xfId="624"/>
    <cellStyle name="_GBM BPR from Brent Dec08 2" xfId="625"/>
    <cellStyle name="_GBM BPR Valued 10-15-08A" xfId="626"/>
    <cellStyle name="_GBM BPR Valued 10-15-08A 2" xfId="627"/>
    <cellStyle name="_GBM Draft BPR 8-12-08" xfId="628"/>
    <cellStyle name="_GBM Draft BPR 8-12-08 2" xfId="629"/>
    <cellStyle name="_Geographic Rec with comments v2" xfId="630"/>
    <cellStyle name="_GLOBAL" xfId="631"/>
    <cellStyle name="_GLOBAL 2" xfId="632"/>
    <cellStyle name="_Global FVH &amp; FVO strategy" xfId="633"/>
    <cellStyle name="_Global FVH &amp; FVO strategy 2" xfId="634"/>
    <cellStyle name="_Global Sheet" xfId="635"/>
    <cellStyle name="_Global Sheet 2" xfId="636"/>
    <cellStyle name="_Global Summary 31 DecemberV7" xfId="637"/>
    <cellStyle name="_Global Summary 31 DecemberV7 2" xfId="638"/>
    <cellStyle name="_GLTc 2002-2006" xfId="639"/>
    <cellStyle name="_GLTc 2002-2006_Book2" xfId="640"/>
    <cellStyle name="_GLTc 2002-2006_EXCO FIN AUG09 USD" xfId="641"/>
    <cellStyle name="_GLTc 2002-2006_Revenues2 for ROP presentation ROP OCT 09" xfId="642"/>
    <cellStyle name="_GLTc 2002-2006_Summary" xfId="643"/>
    <cellStyle name="_GLTc CEO Report Jul07" xfId="644"/>
    <cellStyle name="_GLTc CEO Report Jul07_Book2" xfId="645"/>
    <cellStyle name="_GLTc CEO Report Jul07_EXCO FIN AUG09 USD" xfId="646"/>
    <cellStyle name="_GLTc CEO Report Jul07_Revenues2 for ROP presentation ROP OCT 09" xfId="647"/>
    <cellStyle name="_GLTc CEO Report Jul07_Summary" xfId="648"/>
    <cellStyle name="_GLTc CEO Report Jun07" xfId="649"/>
    <cellStyle name="_GLTc CEO Report Jun07_Book2" xfId="650"/>
    <cellStyle name="_GLTc CEO Report Jun07_EXCO FIN AUG09 USD" xfId="651"/>
    <cellStyle name="_GLTc CEO Report Jun07_Revenues2 for ROP presentation ROP OCT 09" xfId="652"/>
    <cellStyle name="_GLTc CEO Report Jun07_Summary" xfId="653"/>
    <cellStyle name="_GLTc CEO Report Mar07" xfId="654"/>
    <cellStyle name="_GLTc CEO Report Mar07_Book2" xfId="655"/>
    <cellStyle name="_GLTc CEO Report Mar07_EXCO FIN AUG09 USD" xfId="656"/>
    <cellStyle name="_GLTc CEO Report Mar07_Revenues2 for ROP presentation ROP OCT 09" xfId="657"/>
    <cellStyle name="_GLTc CEO Report Mar07_Summary" xfId="658"/>
    <cellStyle name="_GMB" xfId="659"/>
    <cellStyle name="_GMB Bridge 2010-09" xfId="660"/>
    <cellStyle name="_GMB LOB Jul-11" xfId="661"/>
    <cellStyle name="_GMB LOB Jul-11 2" xfId="662"/>
    <cellStyle name="_GMB_1" xfId="663"/>
    <cellStyle name="_GMB_Jun09 - FINAL" xfId="664"/>
    <cellStyle name="_GMB_Jun09 - FINAL 2" xfId="665"/>
    <cellStyle name="_Goldman Sachs" xfId="666"/>
    <cellStyle name="_Goldman Sachs_1" xfId="667"/>
    <cellStyle name="_Goldman Sachs_1 2" xfId="668"/>
    <cellStyle name="_GPB" xfId="669"/>
    <cellStyle name="_Group Doc" xfId="670"/>
    <cellStyle name="_Group Doc 2" xfId="671"/>
    <cellStyle name="_Group New" xfId="672"/>
    <cellStyle name="_Group New 2" xfId="673"/>
    <cellStyle name="_Group Pack Driller (Master) 4 Jan (revised EC)" xfId="674"/>
    <cellStyle name="_Group Pack Driller (Master) 4 Jan (revised EC) 2" xfId="675"/>
    <cellStyle name="_Group results P5" xfId="676"/>
    <cellStyle name="_Group results P5 2" xfId="677"/>
    <cellStyle name="_Group summary PBT by selected countries v2" xfId="678"/>
    <cellStyle name="_Group summary PBT by selected countries v2 2" xfId="679"/>
    <cellStyle name="_Gulliver IR Report - 25.08" xfId="680"/>
    <cellStyle name="_Gulliver IR Report - 25.08 2" xfId="681"/>
    <cellStyle name="_H1_One-offs database v 2010(saracen and Hyperion)" xfId="682"/>
    <cellStyle name="_H1_One-offs database v 2010(saracen and Hyperion) 2" xfId="683"/>
    <cellStyle name="_HBAP" xfId="684"/>
    <cellStyle name="_HBAP 2" xfId="685"/>
    <cellStyle name="_HBEU CEO Scorecard" xfId="686"/>
    <cellStyle name="_HBEU CEO Scorecard 2" xfId="687"/>
    <cellStyle name="_HBEU EMC Insurance Pack Version 2.2" xfId="688"/>
    <cellStyle name="_HBEU EMC Insurance Pack Version 2.2 2" xfId="689"/>
    <cellStyle name="_HBEU EMC Insurance Pack Version 2.2 Jun $$ June" xfId="690"/>
    <cellStyle name="_HBEU EMC Insurance Pack Version 2.2 Jun $$ June 2" xfId="691"/>
    <cellStyle name="_HBEU Flash Aug-10" xfId="692"/>
    <cellStyle name="_HBEU Flash Aug-10 2" xfId="693"/>
    <cellStyle name="_HBEU May RoP Trend Pack(Temp)" xfId="694"/>
    <cellStyle name="_HBEU Other - Reporting Pack_TM1 Linked" xfId="695"/>
    <cellStyle name="_HMUS" xfId="696"/>
    <cellStyle name="_HMUS 2" xfId="697"/>
    <cellStyle name="_HMUS Input" xfId="698"/>
    <cellStyle name="_HMUS_1" xfId="699"/>
    <cellStyle name="_HNAH BPR Aug 2009 Constant FX v2 excl GW impairment_(updated retrievals)" xfId="700"/>
    <cellStyle name="_HNAH BPR Oct 2009 Constant FX v2 excl GW impairment_(updated retrievals)v2" xfId="701"/>
    <cellStyle name="_Hong Kong" xfId="702"/>
    <cellStyle name="_Hong Kong_GMB Jul 10 Excel workings" xfId="703"/>
    <cellStyle name="_Hong Kong_GMB Jul 10 Excel workings_Jaws" xfId="704"/>
    <cellStyle name="_Hong Kong_GMB Jul 10 Excel workings_Sheet2" xfId="705"/>
    <cellStyle name="_Hong Kong_Jaws" xfId="706"/>
    <cellStyle name="_Hong Kong_Regional analysis" xfId="707"/>
    <cellStyle name="_Hong Kong_Regional analysis_Final" xfId="708"/>
    <cellStyle name="_Hong Kong_Sheet2" xfId="709"/>
    <cellStyle name="_HSBC" xfId="710"/>
    <cellStyle name="_HSBC_1" xfId="711"/>
    <cellStyle name="_HSBC_1 2" xfId="712"/>
    <cellStyle name="_HUSI" xfId="713"/>
    <cellStyle name="_Inc - F&amp;C" xfId="714"/>
    <cellStyle name="_Inc - F&amp;C 2" xfId="715"/>
    <cellStyle name="_Inc - Fees" xfId="716"/>
    <cellStyle name="_Inc - Fees 2" xfId="717"/>
    <cellStyle name="_Income &amp; Bal sheet extract" xfId="718"/>
    <cellStyle name="_Income by Product" xfId="719"/>
    <cellStyle name="_Income by Product - FCST" xfId="720"/>
    <cellStyle name="_Income by Product - FCST 2" xfId="721"/>
    <cellStyle name="_Income by Product - FCST_Larger Business - L&amp;A Income" xfId="722"/>
    <cellStyle name="_Income by Product - FCST_Larger Business - L&amp;A Income 2" xfId="723"/>
    <cellStyle name="_Income by Product 2" xfId="724"/>
    <cellStyle name="_Income to Op Risk" xfId="725"/>
    <cellStyle name="_Income to Op Risk 2" xfId="726"/>
    <cellStyle name="_ING" xfId="727"/>
    <cellStyle name="_JP Morgan" xfId="728"/>
    <cellStyle name="_JP Morgan_1" xfId="729"/>
    <cellStyle name="_JP Morgan_1 2" xfId="730"/>
    <cellStyle name="_JP008" xfId="731"/>
    <cellStyle name="_July - Derivative Calculation" xfId="732"/>
    <cellStyle name="_July - Derivative Calculation 2" xfId="733"/>
    <cellStyle name="_KASIM-2007-URETIM" xfId="734"/>
    <cellStyle name="_Larger Business - Deposits Income" xfId="735"/>
    <cellStyle name="_Larger Business - Deposits Income 2" xfId="736"/>
    <cellStyle name="_Larger Business - F&amp;C Income" xfId="737"/>
    <cellStyle name="_Larger Business - F&amp;C Income 2" xfId="738"/>
    <cellStyle name="_Larger Business - L&amp;A Income" xfId="739"/>
    <cellStyle name="_Larger Business - L&amp;A Income 2" xfId="740"/>
    <cellStyle name="_LB Dep Ave Bal" xfId="741"/>
    <cellStyle name="_LB Dep Ave Bal 2" xfId="742"/>
    <cellStyle name="_LB L&amp;A Ave Bal" xfId="743"/>
    <cellStyle name="_LB L&amp;A Ave Bal 2" xfId="744"/>
    <cellStyle name="_Lehman Brothers" xfId="745"/>
    <cellStyle name="_Lehman Brothers_1" xfId="746"/>
    <cellStyle name="_Lehman Brothers_1 2" xfId="747"/>
    <cellStyle name="_LICs cribsheet (new)" xfId="748"/>
    <cellStyle name="_LICs cribsheet (new) 2" xfId="749"/>
    <cellStyle name="_Liquidity Premium" xfId="750"/>
    <cellStyle name="_Liquidity Premium_1" xfId="751"/>
    <cellStyle name="_Liquidity Premium_1 2" xfId="752"/>
    <cellStyle name="_MailData" xfId="753"/>
    <cellStyle name="_MailData 2" xfId="754"/>
    <cellStyle name="_MAZ MTM Collated Values" xfId="755"/>
    <cellStyle name="_MB Dep Ave Bal" xfId="756"/>
    <cellStyle name="_MB Dep Ave Bal 2" xfId="757"/>
    <cellStyle name="_MB L&amp;A Ave Bal" xfId="758"/>
    <cellStyle name="_MB L&amp;A Ave Bal 2" xfId="759"/>
    <cellStyle name="_Medium Business - Deposits Income" xfId="760"/>
    <cellStyle name="_Medium Business - Deposits Income 2" xfId="761"/>
    <cellStyle name="_Medium Business - F&amp;C Income" xfId="762"/>
    <cellStyle name="_Medium Business - F&amp;C Income 2" xfId="763"/>
    <cellStyle name="_Medium Business - L&amp;A Income" xfId="764"/>
    <cellStyle name="_Medium Business - L&amp;A Income 2" xfId="765"/>
    <cellStyle name="_Merrill Lynch" xfId="766"/>
    <cellStyle name="_Merrill Lynch 2" xfId="767"/>
    <cellStyle name="_MIS_May06" xfId="768"/>
    <cellStyle name="_MIS_May06_Book2" xfId="769"/>
    <cellStyle name="_MIS_May06_EXCO FIN AUG09 USD" xfId="770"/>
    <cellStyle name="_MIS_May06_Revenues2 for ROP presentation ROP OCT 09" xfId="771"/>
    <cellStyle name="_MIS_May06_Summary" xfId="772"/>
    <cellStyle name="_MIS-Aug06-updated" xfId="773"/>
    <cellStyle name="_MIS-Aug06-updated_Book2" xfId="774"/>
    <cellStyle name="_MIS-Aug06-updated_EXCO FIN AUG09 USD" xfId="775"/>
    <cellStyle name="_MIS-Aug06-updated_Revenues2 for ROP presentation ROP OCT 09" xfId="776"/>
    <cellStyle name="_MIS-Aug06-updated_Summary" xfId="777"/>
    <cellStyle name="_MIS-GLTc-Jul07" xfId="778"/>
    <cellStyle name="_MIS-GLTc-Jul07_Book2" xfId="779"/>
    <cellStyle name="_MIS-GLTc-Jul07_EXCO FIN AUG09 USD" xfId="780"/>
    <cellStyle name="_MIS-GLTc-Jul07_Revenues2 for ROP presentation ROP OCT 09" xfId="781"/>
    <cellStyle name="_MIS-GLTc-Jul07_Summary" xfId="782"/>
    <cellStyle name="_MIS-GLTc-Jun07" xfId="783"/>
    <cellStyle name="_MIS-GLTc-Jun07_Book2" xfId="784"/>
    <cellStyle name="_MIS-GLTc-Jun07_EXCO FIN AUG09 USD" xfId="785"/>
    <cellStyle name="_MIS-GLTc-Jun07_Revenues2 for ROP presentation ROP OCT 09" xfId="786"/>
    <cellStyle name="_MIS-GLTc-Jun07_Summary" xfId="787"/>
    <cellStyle name="_MIS-GLTc-Oct06" xfId="788"/>
    <cellStyle name="_MIS-GLTc-Oct06_Book2" xfId="789"/>
    <cellStyle name="_MIS-GLTc-Oct06_EXCO FIN AUG09 USD" xfId="790"/>
    <cellStyle name="_MIS-GLTc-Oct06_Revenues2 for ROP presentation ROP OCT 09" xfId="791"/>
    <cellStyle name="_MIS-GLTc-Oct06_Summary" xfId="792"/>
    <cellStyle name="_MIS-GLT-formate-Mar07" xfId="793"/>
    <cellStyle name="_MIS-GLT-formate-Mar07_Book2" xfId="794"/>
    <cellStyle name="_MIS-GLT-formate-Mar07_EXCO FIN AUG09 USD" xfId="795"/>
    <cellStyle name="_MIS-GLT-formate-Mar07_Revenues2 for ROP presentation ROP OCT 09" xfId="796"/>
    <cellStyle name="_MIS-GLT-formate-Mar07_Summary" xfId="797"/>
    <cellStyle name="_Monthly" xfId="798"/>
    <cellStyle name="_Monthly 2" xfId="799"/>
    <cellStyle name="_Monthly balances &amp; margins" xfId="800"/>
    <cellStyle name="_Monthly balances &amp; margins 2" xfId="801"/>
    <cellStyle name="_Morgan Stanley" xfId="802"/>
    <cellStyle name="_Morgan Stanley_1" xfId="803"/>
    <cellStyle name="_Morgan Stanley_1 2" xfId="804"/>
    <cellStyle name="_Mortgages - Hong Kong Q210" xfId="805"/>
    <cellStyle name="_MSB2005" xfId="806"/>
    <cellStyle name="_MSB2005_Book2" xfId="807"/>
    <cellStyle name="_MSB2005_Book2_Jaws" xfId="808"/>
    <cellStyle name="_MSB2005_HBEU BPR - MasterFile_July'10" xfId="809"/>
    <cellStyle name="_MSB2005_HBEU BPR - MasterFile_July'10_Jaws" xfId="810"/>
    <cellStyle name="_MSB2005_HBTR P2 - PL Summary August-10" xfId="811"/>
    <cellStyle name="_MSB2005_Jaws" xfId="812"/>
    <cellStyle name="_MSB2005_Turkey Financial Commentary" xfId="813"/>
    <cellStyle name="_MSB2005_Turkey Financial Commentary July 2010 - Ku" xfId="814"/>
    <cellStyle name="_MSB2005_Turkey Financial Commentary July 2010 with edits" xfId="815"/>
    <cellStyle name="_MSB2005_Turkey Financial Commentary_ Dec-10_v3" xfId="816"/>
    <cellStyle name="_MTD RUB" xfId="817"/>
    <cellStyle name="_MTD RUB_Book2" xfId="818"/>
    <cellStyle name="_MTD RUB_EXCO FIN AUG09 USD" xfId="819"/>
    <cellStyle name="_MTD RUB_Revenues2 for ROP presentation ROP OCT 09" xfId="820"/>
    <cellStyle name="_MTD RUB_Summary" xfId="821"/>
    <cellStyle name="_NAB" xfId="822"/>
    <cellStyle name="_NAB_1" xfId="823"/>
    <cellStyle name="_NAB_1 2" xfId="824"/>
    <cellStyle name="_Natexis" xfId="825"/>
    <cellStyle name="_Natexis 2" xfId="826"/>
    <cellStyle name="_New Margin Analysis Calculator" xfId="827"/>
    <cellStyle name="_New Margin Analysis Calculator 2" xfId="828"/>
    <cellStyle name="_NII Deps" xfId="829"/>
    <cellStyle name="_NII Deps 2" xfId="830"/>
    <cellStyle name="_NII L+A" xfId="831"/>
    <cellStyle name="_NII L+A 2" xfId="832"/>
    <cellStyle name="_Notable Items database Jun 2013" xfId="833"/>
    <cellStyle name="_November 2010 FSA Stress test Driller_Regional Template_Post GMB Changes" xfId="834"/>
    <cellStyle name="_November 2010 ROP Driller_Groupv2" xfId="835"/>
    <cellStyle name="_OBS MTM Collated Values" xfId="836"/>
    <cellStyle name="_OBS MTM Collated Values 2" xfId="837"/>
    <cellStyle name="_OCT ROP RWA Analysis_Group Doc" xfId="838"/>
    <cellStyle name="_Oct07" xfId="839"/>
    <cellStyle name="_Oct07_Jaws" xfId="840"/>
    <cellStyle name="_Out-turn page" xfId="841"/>
    <cellStyle name="_Out-turn page 2" xfId="842"/>
    <cellStyle name="_P12 - Triggers RWA" xfId="843"/>
    <cellStyle name="_P12 - Triggers RWA 2" xfId="844"/>
    <cellStyle name="_P14- Triggers RWA" xfId="845"/>
    <cellStyle name="_P14- Triggers RWA 2" xfId="846"/>
    <cellStyle name="_P6 - RWAs inc Trigger" xfId="847"/>
    <cellStyle name="_P6 - RWAs inc Trigger 2" xfId="848"/>
    <cellStyle name="_Page 11" xfId="849"/>
    <cellStyle name="_Page 11 2" xfId="850"/>
    <cellStyle name="_PBT analysis Hyperion Saracenv1" xfId="851"/>
    <cellStyle name="_PBT analysis Hyperion Saracenv1 2" xfId="852"/>
    <cellStyle name="_PBT RWA RoRWA drill - GBP_hbeu1Lv3" xfId="853"/>
    <cellStyle name="_PBT RWA RoRWA drill - GBP_hbeu1Lv3 2" xfId="854"/>
    <cellStyle name="_PCC summary" xfId="855"/>
    <cellStyle name="_PCC summary 2" xfId="856"/>
    <cellStyle name="_PCM fees" xfId="857"/>
    <cellStyle name="_PCM fees_Jaws" xfId="858"/>
    <cellStyle name="_PCM II to HMI" xfId="859"/>
    <cellStyle name="_PCM II to HMI_Jaws" xfId="860"/>
    <cellStyle name="_PE - D&amp;O" xfId="861"/>
    <cellStyle name="_PE - D&amp;O 2" xfId="862"/>
    <cellStyle name="_PE - L&amp;A" xfId="863"/>
    <cellStyle name="_PE - L&amp;A 2" xfId="864"/>
    <cellStyle name="_PE Bal by Product - FCST" xfId="865"/>
    <cellStyle name="_PE Bal by Product - FCST 2" xfId="866"/>
    <cellStyle name="_PE Bal by Product - FCST_PE - D&amp;O" xfId="867"/>
    <cellStyle name="_PE Bal by Product - FCST_PE - D&amp;O 2" xfId="868"/>
    <cellStyle name="_PFS" xfId="869"/>
    <cellStyle name="_PFS 2" xfId="870"/>
    <cellStyle name="_PFS 2008 RWA Apr 09 v5.0 Base" xfId="871"/>
    <cellStyle name="_PFS 2008 RWA Apr 09 v5.0 Base 2" xfId="872"/>
    <cellStyle name="_PFS 2008 RWA Mar 09 v5.0 Base" xfId="873"/>
    <cellStyle name="_PFS 2008 RWA Mar 09 v5.0 Base 2" xfId="874"/>
    <cellStyle name="_PFS Balances" xfId="875"/>
    <cellStyle name="_PFS CMB TM1 GBP final" xfId="876"/>
    <cellStyle name="_PFS PBT Bridge" xfId="877"/>
    <cellStyle name="_PFS PBT Bridge 2" xfId="878"/>
    <cellStyle name="_PFS TM1" xfId="879"/>
    <cellStyle name="_PFS TM1 2" xfId="880"/>
    <cellStyle name="_Pg 5 Total HBEU &amp; ME" xfId="881"/>
    <cellStyle name="_Pg 6 HBEU Graphs" xfId="882"/>
    <cellStyle name="_Plan" xfId="883"/>
    <cellStyle name="_Plan P02" xfId="884"/>
    <cellStyle name="_Plan P02 2" xfId="885"/>
    <cellStyle name="_Plan P03" xfId="886"/>
    <cellStyle name="_Plan P03 2" xfId="887"/>
    <cellStyle name="_Plan Workings" xfId="888"/>
    <cellStyle name="_Plan_Driller" xfId="889"/>
    <cellStyle name="_Price Input Sheet" xfId="890"/>
    <cellStyle name="_Price Input Sheet 2" xfId="891"/>
    <cellStyle name="_Prices" xfId="892"/>
    <cellStyle name="_Prices 2" xfId="893"/>
    <cellStyle name="_PRICES RECEIVED" xfId="894"/>
    <cellStyle name="_Prices_1" xfId="895"/>
    <cellStyle name="_Prices_1 2" xfId="896"/>
    <cellStyle name="_PRIVATE BANK restasted" xfId="897"/>
    <cellStyle name="_PRIVATE BANK restasted 2" xfId="898"/>
    <cellStyle name="_Quarterly ALCO reporting_Mar 2008 (for branches) v3" xfId="899"/>
    <cellStyle name="_Quarterly ALCO reporting_Mar 2008 (for branches) v3 2" xfId="900"/>
    <cellStyle name="_R2006_HUB_Fusion_150107" xfId="901"/>
    <cellStyle name="_R2006_HUB_Fusion_150107 2" xfId="902"/>
    <cellStyle name="_RBC" xfId="903"/>
    <cellStyle name="_RBC 2" xfId="904"/>
    <cellStyle name="_RBS" xfId="905"/>
    <cellStyle name="_RBS_1" xfId="906"/>
    <cellStyle name="_RBS_1 2" xfId="907"/>
    <cellStyle name="_RBWM" xfId="908"/>
    <cellStyle name="_Received" xfId="909"/>
    <cellStyle name="_Reconciliation MGD vs Geog" xfId="910"/>
    <cellStyle name="_Reconciliation MGD vs Geog 2" xfId="911"/>
    <cellStyle name="_Region &amp; CG Trend Plan" xfId="912"/>
    <cellStyle name="_Report" xfId="913"/>
    <cellStyle name="_Report 2" xfId="914"/>
    <cellStyle name="_Report 21_Updated" xfId="915"/>
    <cellStyle name="_Reported" xfId="916"/>
    <cellStyle name="_Revenue by segment" xfId="917"/>
    <cellStyle name="_Revised format" xfId="918"/>
    <cellStyle name="_Revised format 2" xfId="919"/>
    <cellStyle name="_Revised format_GMB Jul 10 Excel workings" xfId="920"/>
    <cellStyle name="_Revised format_GMB Jul 10 Excel workings 2" xfId="921"/>
    <cellStyle name="_Revised format_GMB Jul 10 Excel workings_Jaws" xfId="922"/>
    <cellStyle name="_Revised format_GMB Jul 10 Excel workings_Jaws 2" xfId="923"/>
    <cellStyle name="_Revised format_GMB Jul 10 Excel workings_Sheet2" xfId="924"/>
    <cellStyle name="_Revised format_GMB Jul 10 Excel workings_Sheet2 2" xfId="925"/>
    <cellStyle name="_Revised format_Jaws" xfId="926"/>
    <cellStyle name="_Revised format_Jaws 2" xfId="927"/>
    <cellStyle name="_Revised format_Regional analysis" xfId="928"/>
    <cellStyle name="_Revised format_Regional analysis 2" xfId="929"/>
    <cellStyle name="_Revised format_Regional analysis_Final" xfId="930"/>
    <cellStyle name="_Revised format_Regional analysis_Final 2" xfId="931"/>
    <cellStyle name="_Revised format_Sheet2" xfId="932"/>
    <cellStyle name="_Revised format_Sheet2 2" xfId="933"/>
    <cellStyle name="_RFC" xfId="934"/>
    <cellStyle name="_RFC_1" xfId="935"/>
    <cellStyle name="_RFC_1 2" xfId="936"/>
    <cellStyle name="_Risk_Output_Report Ver1.04" xfId="937"/>
    <cellStyle name="_Risk_Output_Report Ver1.04 2" xfId="938"/>
    <cellStyle name="_ROP Master Template_1Q08" xfId="939"/>
    <cellStyle name="_ROP PBT 12May08" xfId="940"/>
    <cellStyle name="_ROP revised" xfId="941"/>
    <cellStyle name="_ROP revised_Jaws" xfId="942"/>
    <cellStyle name="_Row Mapping" xfId="943"/>
    <cellStyle name="_Row Mapping 2" xfId="944"/>
    <cellStyle name="_Row Mapping_Balances &amp; Margins monthly analysis -September 07" xfId="945"/>
    <cellStyle name="_Row Mapping_Balances &amp; Margins monthly analysis -September 07 2" xfId="946"/>
    <cellStyle name="_Row Mapping_xSAPtemp6609" xfId="947"/>
    <cellStyle name="_Row Mapping_xSAPtemp6609 2" xfId="948"/>
    <cellStyle name="_Row Mapping_xSAPtemp8619" xfId="949"/>
    <cellStyle name="_Row Mapping_xSAPtemp8619 2" xfId="950"/>
    <cellStyle name="_RWA Reporting Pack Jan 2010" xfId="951"/>
    <cellStyle name="_RWA Reporting Pack Jan 2010 2" xfId="952"/>
    <cellStyle name="_RWA ROP" xfId="953"/>
    <cellStyle name="_RWA ROP 2" xfId="954"/>
    <cellStyle name="_RWA Summary for BPR - Feb 2011" xfId="955"/>
    <cellStyle name="_RWA Summary for BPR - Feb 2011 2" xfId="956"/>
    <cellStyle name="_RWA Summary for BPR - Mar 2011 - Hard coded" xfId="957"/>
    <cellStyle name="_RWA Summary for BPR - Mar 2011 - Hard coded 2" xfId="958"/>
    <cellStyle name="_RWAs" xfId="959"/>
    <cellStyle name="_RWAs 2" xfId="960"/>
    <cellStyle name="_SARACEN Cost Schedule load file for September reporting" xfId="961"/>
    <cellStyle name="_Segmental P&amp;L VALUED" xfId="962"/>
    <cellStyle name="_Sensitivity Analysis_HBEU" xfId="963"/>
    <cellStyle name="_Sheet1" xfId="964"/>
    <cellStyle name="_Sheet1 2" xfId="965"/>
    <cellStyle name="_Sheet1_01 Data tables P04" xfId="966"/>
    <cellStyle name="_Sheet1_01 Data tables P04 2" xfId="967"/>
    <cellStyle name="_Sheet1_1" xfId="968"/>
    <cellStyle name="_Sheet1_2" xfId="969"/>
    <cellStyle name="_Sheet1_3" xfId="970"/>
    <cellStyle name="_Sheet1_3 2" xfId="971"/>
    <cellStyle name="_Sheet1_Attributable Profit" xfId="972"/>
    <cellStyle name="_Sheet1_Attributable Profit 2" xfId="973"/>
    <cellStyle name="_Sheet1_Book2" xfId="974"/>
    <cellStyle name="_Sheet1_Book2_Jaws" xfId="975"/>
    <cellStyle name="_Sheet1_Book3" xfId="976"/>
    <cellStyle name="_Sheet1_Book3 2" xfId="977"/>
    <cellStyle name="_Sheet1_BPR HBEU Retail - Oct 2010 - Master File v1" xfId="978"/>
    <cellStyle name="_Sheet1_Bridges by CGs" xfId="979"/>
    <cellStyle name="_Sheet1_Bridges by CGs 2" xfId="980"/>
    <cellStyle name="_Sheet1_Bridges by Regions" xfId="981"/>
    <cellStyle name="_Sheet1_Bridges by Regions 2" xfId="982"/>
    <cellStyle name="_Sheet1_BSC - revised v11 (2010 actuals)" xfId="983"/>
    <cellStyle name="_Sheet1_BSC - revised v11 (2010 actuals) 2" xfId="984"/>
    <cellStyle name="_Sheet1_CG Income Tables" xfId="985"/>
    <cellStyle name="_Sheet1_CG Income Tables 2" xfId="986"/>
    <cellStyle name="_Sheet1_Cost Schedule Feb2010" xfId="987"/>
    <cellStyle name="_Sheet1_Cost Waterfalls" xfId="988"/>
    <cellStyle name="_Sheet1_Cost Waterfalls 2" xfId="989"/>
    <cellStyle name="_Sheet1_EP &amp; ROE (2011 EC)" xfId="990"/>
    <cellStyle name="_Sheet1_Global Sheet" xfId="991"/>
    <cellStyle name="_Sheet1_Group Pack Driller (Master) 4 Jan (revised EC)" xfId="992"/>
    <cellStyle name="_Sheet1_Group summary PBT by selected countries v2" xfId="993"/>
    <cellStyle name="_Sheet1_Group summary PBT by selected countries v2_Jaws" xfId="994"/>
    <cellStyle name="_Sheet1_HBEU PL and Commentary - Appendix" xfId="995"/>
    <cellStyle name="_Sheet1_November 2010 FSA Stress test Driller_Regional Template_Post GMB Changes" xfId="996"/>
    <cellStyle name="_Sheet1_November 2010 FSA Stress test Driller_Regional Template_Post GMB Changes 2" xfId="997"/>
    <cellStyle name="_Sheet1_November 2010 ROP Driller_Groupv2" xfId="998"/>
    <cellStyle name="_Sheet1_November 2010 ROP Driller_Groupv2 2" xfId="999"/>
    <cellStyle name="_Sheet1_Out-turn page" xfId="1000"/>
    <cellStyle name="_Sheet1_P12 - Triggers RWA" xfId="1001"/>
    <cellStyle name="_Sheet1_P12 - Triggers RWA 2" xfId="1002"/>
    <cellStyle name="_Sheet1_P14- Triggers RWA" xfId="1003"/>
    <cellStyle name="_Sheet1_P14- Triggers RWA 2" xfId="1004"/>
    <cellStyle name="_Sheet1_P6 - RWAs inc Trigger" xfId="1005"/>
    <cellStyle name="_Sheet1_P6 - RWAs inc Trigger 2" xfId="1006"/>
    <cellStyle name="_Sheet1_Prices" xfId="1007"/>
    <cellStyle name="_Sheet1_Rec_Jul 2011" xfId="1008"/>
    <cellStyle name="_Sheet1_Reconciliation MGD vs Geog" xfId="1009"/>
    <cellStyle name="_Sheet1_Reconciliation MGD vs Geog_Jaws" xfId="1010"/>
    <cellStyle name="_Sheet1_RUSSIA Revised ROP Plan No new branches 2010-2013_v2.1" xfId="1011"/>
    <cellStyle name="_Sheet1_RUSSIA Revised ROP Plan No new branches 2010-2013_v2.1_Jaws" xfId="1012"/>
    <cellStyle name="_Sheet1_Sensitivity Analysis_HBEU" xfId="1013"/>
    <cellStyle name="_Sheet1_Sensitivity Analysis_HBEU 2" xfId="1014"/>
    <cellStyle name="_Sheet1_Sheet2" xfId="1015"/>
    <cellStyle name="_Sheet1_Sheet2_1" xfId="1016"/>
    <cellStyle name="_Sheet1_Sheet2_1 2" xfId="1017"/>
    <cellStyle name="_Sheet1_Sheet2_2" xfId="1018"/>
    <cellStyle name="_Sheet1_Sheet3" xfId="1019"/>
    <cellStyle name="_Sheet1_StockPrices" xfId="1020"/>
    <cellStyle name="_Sheet1_StockPrices_Sheet1" xfId="1021"/>
    <cellStyle name="_Sheet1_StockPrices_Sheet1 2" xfId="1022"/>
    <cellStyle name="_Sheet1_Template" xfId="1023"/>
    <cellStyle name="_Sheet1_Trigger Report - Oct" xfId="1024"/>
    <cellStyle name="_Sheet1_Trigger Report - Oct 2" xfId="1025"/>
    <cellStyle name="_Sheet1_Trigger Report Mar11" xfId="1026"/>
    <cellStyle name="_Sheet1_Trigger Report Mar11 2" xfId="1027"/>
    <cellStyle name="_Sheet1_Valuations" xfId="1028"/>
    <cellStyle name="_Sheet2" xfId="1029"/>
    <cellStyle name="_Sheet2 2" xfId="1030"/>
    <cellStyle name="_Sheet2_1" xfId="1031"/>
    <cellStyle name="_Sheet2_2" xfId="1032"/>
    <cellStyle name="_Sheet2_2 2" xfId="1033"/>
    <cellStyle name="_Sheet2_3" xfId="1034"/>
    <cellStyle name="_Sheet2_3 2" xfId="1035"/>
    <cellStyle name="_Sheet2_BSC - revised v11 (2010 actuals)" xfId="1036"/>
    <cellStyle name="_Sheet2_BSC - revised v11 (2010 actuals) 2" xfId="1037"/>
    <cellStyle name="_Sheet2_Sheet2" xfId="1038"/>
    <cellStyle name="_Sheet3" xfId="1039"/>
    <cellStyle name="_Sheet3 2" xfId="1040"/>
    <cellStyle name="_Sheet3_BSC - revised v11 (2010 actuals)" xfId="1041"/>
    <cellStyle name="_Sheet3_BSC - revised v11 (2010 actuals) 2" xfId="1042"/>
    <cellStyle name="_Sheet3_Sheet2" xfId="1043"/>
    <cellStyle name="_Sheet4" xfId="1044"/>
    <cellStyle name="_Sheet4 2" xfId="1045"/>
    <cellStyle name="_Sheet5" xfId="1046"/>
    <cellStyle name="_Sheet5 2" xfId="1047"/>
    <cellStyle name="_Sheet5_BSC - revised v11 (2010 actuals)" xfId="1048"/>
    <cellStyle name="_Sheet5_BSC - revised v11 (2010 actuals) 2" xfId="1049"/>
    <cellStyle name="_Sheet5_RUSSIA Revised ROP Plan No new branches 2010-2013_v2.1" xfId="1050"/>
    <cellStyle name="_Sheet5_RUSSIA Revised ROP Plan No new branches 2010-2013_v2.1_Jaws" xfId="1051"/>
    <cellStyle name="_Sheet5_Sheet2" xfId="1052"/>
    <cellStyle name="_Soc Gen" xfId="1053"/>
    <cellStyle name="_Soc Gen 2" xfId="1054"/>
    <cellStyle name="_Solo Profit" xfId="1055"/>
    <cellStyle name="_Solo Profit 2" xfId="1056"/>
    <cellStyle name="_Solo-FSA003" xfId="1057"/>
    <cellStyle name="_Solo-FSA003 2" xfId="1058"/>
    <cellStyle name="_Stats for Jack Oliver" xfId="1059"/>
    <cellStyle name="_Std Chartered" xfId="1060"/>
    <cellStyle name="_Std Chartered_1" xfId="1061"/>
    <cellStyle name="_Std Chartered_1 2" xfId="1062"/>
    <cellStyle name="_StockPrices" xfId="1063"/>
    <cellStyle name="_StockPrices Thurs" xfId="1064"/>
    <cellStyle name="_StockPrices Thurs 2" xfId="1065"/>
    <cellStyle name="_StockPrices_1" xfId="1066"/>
    <cellStyle name="_StockPrices_1 2" xfId="1067"/>
    <cellStyle name="_StockPrices_2" xfId="1068"/>
    <cellStyle name="_SUBAT DETAY SME" xfId="1069"/>
    <cellStyle name="_Summary" xfId="1070"/>
    <cellStyle name="_Summary 2" xfId="1071"/>
    <cellStyle name="_Summary Manco Schedules 2010" xfId="1072"/>
    <cellStyle name="_Summary Manco Schedules 2010 2" xfId="1073"/>
    <cellStyle name="_Summary Manco Schedules February" xfId="1074"/>
    <cellStyle name="_Summary Manco Schedules February 2" xfId="1075"/>
    <cellStyle name="_Summary_ low cost numbers -Jun07" xfId="1076"/>
    <cellStyle name="_Summary_ low cost numbers -Jun07_Book2" xfId="1077"/>
    <cellStyle name="_Summary_ low cost numbers -Jun07_EXCO FIN AUG09 USD" xfId="1078"/>
    <cellStyle name="_Summary_ low cost numbers -Jun07_Revenues2 for ROP presentation ROP OCT 09" xfId="1079"/>
    <cellStyle name="_Summary_ low cost numbers -Jun07_Summary" xfId="1080"/>
    <cellStyle name="_Summary_Jaws" xfId="1081"/>
    <cellStyle name="_Summary_Jaws 2" xfId="1082"/>
    <cellStyle name="_Summary_Sheet2" xfId="1083"/>
    <cellStyle name="_Summary_Sheet2 2" xfId="1084"/>
    <cellStyle name="_Supplementary P&amp;L analysis - Combined" xfId="1085"/>
    <cellStyle name="_Supplementary P&amp;L analysis - Combined 2" xfId="1086"/>
    <cellStyle name="_Synthetic" xfId="1087"/>
    <cellStyle name="_Targets by Managed Region P12" xfId="1088"/>
    <cellStyle name="_Targets by Managed Region P12 2" xfId="1089"/>
    <cellStyle name="_Template" xfId="1090"/>
    <cellStyle name="_Template 2" xfId="1091"/>
    <cellStyle name="_TF" xfId="1092"/>
    <cellStyle name="_TF_Jaws" xfId="1093"/>
    <cellStyle name="_TM1 EL and Secur" xfId="1094"/>
    <cellStyle name="_TM1 EL and Secur 2" xfId="1095"/>
    <cellStyle name="_TM118" xfId="1096"/>
    <cellStyle name="_TM11B" xfId="1097"/>
    <cellStyle name="_TM13" xfId="1098"/>
    <cellStyle name="_TM13 2" xfId="1099"/>
    <cellStyle name="_TM13_01 Data tables P04" xfId="1100"/>
    <cellStyle name="_TM13_01 Data tables P04 2" xfId="1101"/>
    <cellStyle name="_TM13_Book2" xfId="1102"/>
    <cellStyle name="_TM13_Group summary PBT by selected countries v2" xfId="1103"/>
    <cellStyle name="_TM13_Reconciliation MGD vs Geog" xfId="1104"/>
    <cellStyle name="_TM1F" xfId="1105"/>
    <cellStyle name="_Total" xfId="1106"/>
    <cellStyle name="_Total 2" xfId="1107"/>
    <cellStyle name="_trend" xfId="1108"/>
    <cellStyle name="_Trend Charts" xfId="1109"/>
    <cellStyle name="_Trend Charts 2" xfId="1110"/>
    <cellStyle name="_Trigger Report - Oct" xfId="1111"/>
    <cellStyle name="_Trigger Report - Oct 2" xfId="1112"/>
    <cellStyle name="_Trigger Report Aug-10" xfId="1113"/>
    <cellStyle name="_Trigger Report Aug-10 2" xfId="1114"/>
    <cellStyle name="_Trigger Report Mar11" xfId="1115"/>
    <cellStyle name="_Trigger Report Mar11 2" xfId="1116"/>
    <cellStyle name="_TUM LISTE" xfId="1117"/>
    <cellStyle name="_UBS" xfId="1118"/>
    <cellStyle name="_UBS_1" xfId="1119"/>
    <cellStyle name="_UBS_1 2" xfId="1120"/>
    <cellStyle name="_UK Retail 2008+9 by month 23Dec08" xfId="1121"/>
    <cellStyle name="_UK Retail 2008+9 by month 23Dec08 2" xfId="1122"/>
    <cellStyle name="_Underlying rec H1 10, H109, H209 - Final_V0.1" xfId="1123"/>
    <cellStyle name="_Underlying rec H1 10, H109, H209 - Final_V0.1 2" xfId="1124"/>
    <cellStyle name="_URETIM BAZLI RAPOR SUBAT" xfId="1125"/>
    <cellStyle name="_Valuations" xfId="1126"/>
    <cellStyle name="_Valuations 2" xfId="1127"/>
    <cellStyle name="_Vanilla IRS + CSW MTM Oct08 - Values" xfId="1128"/>
    <cellStyle name="_Vanilla IRS + CSW MTM Oct08 - Values 2" xfId="1129"/>
    <cellStyle name="_Wachovia" xfId="1130"/>
    <cellStyle name="_Wachovia_1" xfId="1131"/>
    <cellStyle name="_Wachovia_1 2" xfId="1132"/>
    <cellStyle name="_Waterfall chart" xfId="1133"/>
    <cellStyle name="_West LB" xfId="1134"/>
    <cellStyle name="_West LB 2" xfId="1135"/>
    <cellStyle name="_WRA analysis Mar 07 Final" xfId="1136"/>
    <cellStyle name="_WRA analysis Mar 07 Final 2" xfId="1137"/>
    <cellStyle name="_xSAPtemp1013" xfId="1138"/>
    <cellStyle name="_xSAPtemp1013 2" xfId="1139"/>
    <cellStyle name="_xSAPtemp1501" xfId="1140"/>
    <cellStyle name="_xSAPtemp1501 2" xfId="1141"/>
    <cellStyle name="_xSAPtemp202" xfId="1142"/>
    <cellStyle name="_xSAPtemp202 2" xfId="1143"/>
    <cellStyle name="_xSAPtemp2566" xfId="1144"/>
    <cellStyle name="_xSAPtemp2566 2" xfId="1145"/>
    <cellStyle name="_xSAPtemp2652" xfId="1146"/>
    <cellStyle name="_xSAPtemp2652 2" xfId="1147"/>
    <cellStyle name="_xSAPtemp2809" xfId="1148"/>
    <cellStyle name="_xSAPtemp2809 2" xfId="1149"/>
    <cellStyle name="_xSAPtemp3040" xfId="1150"/>
    <cellStyle name="_xSAPtemp3040 2" xfId="1151"/>
    <cellStyle name="_xSAPtemp3398" xfId="1152"/>
    <cellStyle name="_xSAPtemp3398 2" xfId="1153"/>
    <cellStyle name="_xSAPtemp3947" xfId="1154"/>
    <cellStyle name="_xSAPtemp3947 2" xfId="1155"/>
    <cellStyle name="_xSAPtemp3947_Book2" xfId="1156"/>
    <cellStyle name="_xSAPtemp3947_Book2 2" xfId="1157"/>
    <cellStyle name="_xSAPtemp3947_HBEU BPR - MasterFile_July'10" xfId="1158"/>
    <cellStyle name="_xSAPtemp3947_HBEU BPR - MasterFile_July'10 2" xfId="1159"/>
    <cellStyle name="_xSAPtemp3947_HBTR P2 - PL Summary August-10" xfId="1160"/>
    <cellStyle name="_xSAPtemp3947_Turkey Financial Commentary" xfId="1161"/>
    <cellStyle name="_xSAPtemp3947_Turkey Financial Commentary_ Dec-10_v3" xfId="1162"/>
    <cellStyle name="_xSAPtemp4428" xfId="1163"/>
    <cellStyle name="_xSAPtemp4428 2" xfId="1164"/>
    <cellStyle name="_xSAPtemp474" xfId="1165"/>
    <cellStyle name="_xSAPtemp474 2" xfId="1166"/>
    <cellStyle name="_xSAPtemp4758" xfId="1167"/>
    <cellStyle name="_xSAPtemp4758 2" xfId="1168"/>
    <cellStyle name="_xSAPtemp4894" xfId="1169"/>
    <cellStyle name="_xSAPtemp4894 2" xfId="1170"/>
    <cellStyle name="_xSAPtemp4920" xfId="1171"/>
    <cellStyle name="_xSAPtemp4920 2" xfId="1172"/>
    <cellStyle name="_xSAPtemp5022" xfId="1173"/>
    <cellStyle name="_xSAPtemp5022 2" xfId="1174"/>
    <cellStyle name="_xSAPtemp5165" xfId="1175"/>
    <cellStyle name="_xSAPtemp5165 2" xfId="1176"/>
    <cellStyle name="_xSAPtemp5276" xfId="1177"/>
    <cellStyle name="_xSAPtemp5276 2" xfId="1178"/>
    <cellStyle name="_xSAPtemp5321" xfId="1179"/>
    <cellStyle name="_xSAPtemp5321 2" xfId="1180"/>
    <cellStyle name="_xSAPtemp5442" xfId="1181"/>
    <cellStyle name="_xSAPtemp5442 2" xfId="1182"/>
    <cellStyle name="_xSAPtemp5888" xfId="1183"/>
    <cellStyle name="_xSAPtemp5888 2" xfId="1184"/>
    <cellStyle name="_xSAPtemp5963" xfId="1185"/>
    <cellStyle name="_xSAPtemp5963 2" xfId="1186"/>
    <cellStyle name="_xSAPtemp5997" xfId="1187"/>
    <cellStyle name="_xSAPtemp5997 2" xfId="1188"/>
    <cellStyle name="_xSAPtemp6323" xfId="1189"/>
    <cellStyle name="_xSAPtemp6323 2" xfId="1190"/>
    <cellStyle name="_xSAPtemp6372" xfId="1191"/>
    <cellStyle name="_xSAPtemp6372 2" xfId="1192"/>
    <cellStyle name="_xSAPtemp6609" xfId="1193"/>
    <cellStyle name="_xSAPtemp6609 2" xfId="1194"/>
    <cellStyle name="_xSAPtemp6696" xfId="1195"/>
    <cellStyle name="_xSAPtemp6696 2" xfId="1196"/>
    <cellStyle name="_xSAPtemp6828" xfId="1197"/>
    <cellStyle name="_xSAPtemp6828 2" xfId="1198"/>
    <cellStyle name="_xSAPtemp7058" xfId="1199"/>
    <cellStyle name="_xSAPtemp7058 2" xfId="1200"/>
    <cellStyle name="_xSAPtemp720" xfId="1201"/>
    <cellStyle name="_xSAPtemp720 2" xfId="1202"/>
    <cellStyle name="_xSAPtemp7567" xfId="1203"/>
    <cellStyle name="_xSAPtemp7567 2" xfId="1204"/>
    <cellStyle name="_xSAPtemp7651" xfId="1205"/>
    <cellStyle name="_xSAPtemp7651 2" xfId="1206"/>
    <cellStyle name="_xSAPtemp7857" xfId="1207"/>
    <cellStyle name="_xSAPtemp7857 2" xfId="1208"/>
    <cellStyle name="_xSAPtemp8125" xfId="1209"/>
    <cellStyle name="_xSAPtemp8125 2" xfId="1210"/>
    <cellStyle name="_xSAPtemp8468" xfId="1211"/>
    <cellStyle name="_xSAPtemp8468 2" xfId="1212"/>
    <cellStyle name="_xSAPtemp8619" xfId="1213"/>
    <cellStyle name="_xSAPtemp8619 2" xfId="1214"/>
    <cellStyle name="_xSAPtemp8652" xfId="1215"/>
    <cellStyle name="_xSAPtemp8652 2" xfId="1216"/>
    <cellStyle name="_xSAPtemp8937" xfId="1217"/>
    <cellStyle name="_xSAPtemp8937 2" xfId="1218"/>
    <cellStyle name="_xSAPtemp9364" xfId="1219"/>
    <cellStyle name="_xSAPtemp9364 2" xfId="1220"/>
    <cellStyle name="_xSAPtemp9495" xfId="1221"/>
    <cellStyle name="_xSAPtemp9495 2" xfId="1222"/>
    <cellStyle name="_xSAPtemp9691" xfId="1223"/>
    <cellStyle name="_xSAPtemp9691 2" xfId="1224"/>
    <cellStyle name="_xSAPtemp9825" xfId="1225"/>
    <cellStyle name="_xSAPtemp9825 2" xfId="1226"/>
    <cellStyle name="_xSAPtemp9926" xfId="1227"/>
    <cellStyle name="_xSAPtemp9926 2" xfId="1228"/>
    <cellStyle name="_Year on year variances" xfId="1229"/>
    <cellStyle name="_YNL-LISTESI" xfId="1230"/>
    <cellStyle name="_YTD USD" xfId="1231"/>
    <cellStyle name="_YTD USD_Jaws" xfId="1232"/>
    <cellStyle name="¤@??_chinese" xfId="1233"/>
    <cellStyle name="¤@¯ë_chinese" xfId="1234"/>
    <cellStyle name="¤d¤?¦?[0]" xfId="1235"/>
    <cellStyle name="¤d¤À¦ì[0]" xfId="1236"/>
    <cellStyle name="¤w?s???L??¶W?sµ?" xfId="1237"/>
    <cellStyle name="¤wÂsÄý¹Lªº¶W³sµ²" xfId="1238"/>
    <cellStyle name="=C:\WINNT\SYSTEM32\COMMAND.COM" xfId="1239"/>
    <cellStyle name="=C:\WINNT\SYSTEM32\COMMAND.COM 2" xfId="1240"/>
    <cellStyle name="=C:\WINNT35\SYSTEM32\COMMAND.COM" xfId="1241"/>
    <cellStyle name="=C:\WINNT35\SYSTEM32\COMMAND.COM 2" xfId="1242"/>
    <cellStyle name="¶W?sµ?" xfId="1243"/>
    <cellStyle name="¶W³sµ²" xfId="1244"/>
    <cellStyle name="10pt Gen bold" xfId="1245"/>
    <cellStyle name="10pt Geneva" xfId="1246"/>
    <cellStyle name="1-Line" xfId="1247"/>
    <cellStyle name="3 V1.00 CORE IMAGE (5200MM3.100 08/01/97)_x000d__x000a__x000d__x000a_[windows]_x000d__x000a_;spooler=yes_x000d__x000a_load=nw" xfId="1248"/>
    <cellStyle name="3 V1.00 CORE IMAGE (5200MM3.100 08/01/97)_x000d__x000a__x000d__x000a_[windows]_x000d__x000a_;spooler=yes_x000d__x000a_load=nw 2" xfId="1249"/>
    <cellStyle name="3f1o [0]" xfId="1250"/>
    <cellStyle name="³f¹ô [0]" xfId="1251"/>
    <cellStyle name="Actual data" xfId="1252"/>
    <cellStyle name="Actual year" xfId="1253"/>
    <cellStyle name="Actual1dp" xfId="1254"/>
    <cellStyle name="Actual1dp 2" xfId="1255"/>
    <cellStyle name="Actuals Cells" xfId="1256"/>
    <cellStyle name="A-Line" xfId="1257"/>
    <cellStyle name="Amount" xfId="1258"/>
    <cellStyle name="Années" xfId="1259"/>
    <cellStyle name="Background" xfId="1260"/>
    <cellStyle name="Background 2" xfId="1261"/>
    <cellStyle name="Banner" xfId="1262"/>
    <cellStyle name="Blank" xfId="1263"/>
    <cellStyle name="Blue" xfId="1264"/>
    <cellStyle name="Border" xfId="1265"/>
    <cellStyle name="bpercent" xfId="1266"/>
    <cellStyle name="btotal" xfId="1267"/>
    <cellStyle name="Cabecera 1" xfId="1268"/>
    <cellStyle name="Cabecera 2" xfId="1269"/>
    <cellStyle name="Calc Cells" xfId="1270"/>
    <cellStyle name="Calc%" xfId="1271"/>
    <cellStyle name="Calc% 2" xfId="1272"/>
    <cellStyle name="Calc0dp" xfId="1273"/>
    <cellStyle name="Calc0dpAct" xfId="1274"/>
    <cellStyle name="Calc0dpAct 2" xfId="1275"/>
    <cellStyle name="Calc0dpActI" xfId="1276"/>
    <cellStyle name="Calc0dpB" xfId="1277"/>
    <cellStyle name="Calc0dpBI" xfId="1278"/>
    <cellStyle name="Calc0dpBlueBI" xfId="1279"/>
    <cellStyle name="Calc0dpBlueI" xfId="1280"/>
    <cellStyle name="Calc0dpI" xfId="1281"/>
    <cellStyle name="Calc0dpShade" xfId="1282"/>
    <cellStyle name="Calc0dpShadeB" xfId="1283"/>
    <cellStyle name="Calc0dpShadeBlue" xfId="1284"/>
    <cellStyle name="Calc0dpShadeBlueB" xfId="1285"/>
    <cellStyle name="Calc0dpShadeI" xfId="1286"/>
    <cellStyle name="Calc0dpTeal" xfId="1287"/>
    <cellStyle name="Calc0dpTealB" xfId="1288"/>
    <cellStyle name="Calc0dpTealBI" xfId="1289"/>
    <cellStyle name="Calc0dpTealI" xfId="1290"/>
    <cellStyle name="Calc2dp" xfId="1291"/>
    <cellStyle name="Calc2dp 2" xfId="1292"/>
    <cellStyle name="Calc2dpShade" xfId="1293"/>
    <cellStyle name="CalcPercent" xfId="1294"/>
    <cellStyle name="CalcPercent 2" xfId="1295"/>
    <cellStyle name="Cambiar to&amp;do" xfId="1296"/>
    <cellStyle name="capitaux" xfId="1297"/>
    <cellStyle name="centimes" xfId="1298"/>
    <cellStyle name="CG Times 10" xfId="1299"/>
    <cellStyle name="CG Times 12" xfId="1300"/>
    <cellStyle name="CG Times 14" xfId="1301"/>
    <cellStyle name="charges" xfId="1302"/>
    <cellStyle name="checkExposure" xfId="1303"/>
    <cellStyle name="Column headers" xfId="1304"/>
    <cellStyle name="Column Heading" xfId="1305"/>
    <cellStyle name="Column Heads" xfId="1306"/>
    <cellStyle name="ColumnAttributeAbovePrompt" xfId="1307"/>
    <cellStyle name="ColumnAttributePrompt" xfId="1308"/>
    <cellStyle name="ColumnAttributeValue" xfId="1309"/>
    <cellStyle name="ColumnHeadingPrompt" xfId="1310"/>
    <cellStyle name="ColumnHeadingValue" xfId="1311"/>
    <cellStyle name="Comma" xfId="1" builtinId="3"/>
    <cellStyle name="Comma  - Style1" xfId="1312"/>
    <cellStyle name="Comma  - Style1 2" xfId="1313"/>
    <cellStyle name="Comma  - Style2" xfId="1314"/>
    <cellStyle name="Comma  - Style2 2" xfId="1315"/>
    <cellStyle name="Comma  - Style3" xfId="1316"/>
    <cellStyle name="Comma  - Style3 2" xfId="1317"/>
    <cellStyle name="Comma  - Style4" xfId="1318"/>
    <cellStyle name="Comma  - Style4 2" xfId="1319"/>
    <cellStyle name="Comma  - Style5" xfId="1320"/>
    <cellStyle name="Comma  - Style5 2" xfId="1321"/>
    <cellStyle name="Comma  - Style6" xfId="1322"/>
    <cellStyle name="Comma  - Style6 2" xfId="1323"/>
    <cellStyle name="Comma  - Style7" xfId="1324"/>
    <cellStyle name="Comma  - Style7 2" xfId="1325"/>
    <cellStyle name="Comma  - Style8" xfId="1326"/>
    <cellStyle name="Comma  - Style8 2" xfId="1327"/>
    <cellStyle name="Comma (JH)" xfId="1328"/>
    <cellStyle name="Comma (JH) 2" xfId="1329"/>
    <cellStyle name="Comma [1]" xfId="1330"/>
    <cellStyle name="Comma [2]" xfId="1331"/>
    <cellStyle name="Comma 2" xfId="1332"/>
    <cellStyle name="Comma 3" xfId="1333"/>
    <cellStyle name="Comma0" xfId="1334"/>
    <cellStyle name="Comment" xfId="1335"/>
    <cellStyle name="Company name" xfId="1336"/>
    <cellStyle name="CoPma [0]_SEPT_PACK.xls Chart 18" xfId="1337"/>
    <cellStyle name="Crosstab" xfId="1338"/>
    <cellStyle name="Currency 2" xfId="1339"/>
    <cellStyle name="Currency0" xfId="1340"/>
    <cellStyle name="Currency0 2" xfId="1341"/>
    <cellStyle name="Data" xfId="1342"/>
    <cellStyle name="DataEntry" xfId="1343"/>
    <cellStyle name="DataEntry%" xfId="1344"/>
    <cellStyle name="DataEntry_Book2" xfId="1345"/>
    <cellStyle name="DataInput" xfId="1346"/>
    <cellStyle name="DataInput 2" xfId="1347"/>
    <cellStyle name="Date" xfId="1348"/>
    <cellStyle name="Datum ÅÅ-MM-DD" xfId="1349"/>
    <cellStyle name="DBR" xfId="1350"/>
    <cellStyle name="DBR 2" xfId="1351"/>
    <cellStyle name="DealTypeStyle" xfId="1352"/>
    <cellStyle name="Define your own named style" xfId="1353"/>
    <cellStyle name="Dezimal [0]_2. Ansatz Kostenarten KGaA" xfId="1354"/>
    <cellStyle name="Dezimal_~0024823" xfId="1355"/>
    <cellStyle name="Difference" xfId="1356"/>
    <cellStyle name="Dollar" xfId="1357"/>
    <cellStyle name="Done" xfId="1358"/>
    <cellStyle name="Done 2" xfId="1359"/>
    <cellStyle name="Draw lines around data in range" xfId="1360"/>
    <cellStyle name="Draw shadow and lines within range" xfId="1361"/>
    <cellStyle name="Enlarge title text, yellow on blue" xfId="1362"/>
    <cellStyle name="Enterable Data" xfId="1363"/>
    <cellStyle name="Enterable_Data" xfId="1364"/>
    <cellStyle name="EnterableExceptions" xfId="1365"/>
    <cellStyle name="euil1" xfId="1366"/>
    <cellStyle name="euil1 2" xfId="1367"/>
    <cellStyle name="Euro" xfId="1368"/>
    <cellStyle name="Euro 2" xfId="1369"/>
    <cellStyle name="External File Cells" xfId="1370"/>
    <cellStyle name="F/S" xfId="1371"/>
    <cellStyle name="Fecha" xfId="1372"/>
    <cellStyle name="Fecha 2" xfId="1373"/>
    <cellStyle name="Fijo" xfId="1374"/>
    <cellStyle name="Fijo 2" xfId="1375"/>
    <cellStyle name="Fixed" xfId="1376"/>
    <cellStyle name="FLASHING" xfId="1377"/>
    <cellStyle name="Footnote" xfId="1378"/>
    <cellStyle name="Forecast Cells" xfId="1379"/>
    <cellStyle name="Format a column of totals" xfId="1380"/>
    <cellStyle name="Format a row of totals" xfId="1381"/>
    <cellStyle name="Format text as bold, black on yellow" xfId="1382"/>
    <cellStyle name="formel" xfId="1383"/>
    <cellStyle name="Formula DaDa Bold" xfId="1384"/>
    <cellStyle name="Formula Data" xfId="1385"/>
    <cellStyle name="Formula Data Bold" xfId="1386"/>
    <cellStyle name="Formula Data_Jaws" xfId="1387"/>
    <cellStyle name="Formula_G" xfId="1388"/>
    <cellStyle name="FULL" xfId="1389"/>
    <cellStyle name="FULL 2" xfId="1390"/>
    <cellStyle name="G1_1999 figures" xfId="1391"/>
    <cellStyle name="GB" xfId="1392"/>
    <cellStyle name="GB 2" xfId="1393"/>
    <cellStyle name="ge b2003v4.xls]reclassDIP" xfId="1394"/>
    <cellStyle name="ge b2003v4.xls]reclassDIP 2" xfId="1395"/>
    <cellStyle name="Gentia To Excel" xfId="1396"/>
    <cellStyle name="GiltName" xfId="1397"/>
    <cellStyle name="Grey" xfId="1398"/>
    <cellStyle name="greyed" xfId="1399"/>
    <cellStyle name="H_1998_col_head" xfId="1400"/>
    <cellStyle name="H_1998_col_head_Book2" xfId="1401"/>
    <cellStyle name="H_1998_col_head_Book2_Jaws" xfId="1402"/>
    <cellStyle name="H_1998_col_head_BPR TURKEY RETAIL" xfId="1403"/>
    <cellStyle name="H_1998_col_head_HBEU BPR - MasterFile_July'10" xfId="1404"/>
    <cellStyle name="H_1998_col_head_HBEU BPR - MasterFile_July'10_Jaws" xfId="1405"/>
    <cellStyle name="H_1998_col_head_HBTR P2 - PL Summary August-10" xfId="1406"/>
    <cellStyle name="H_1998_col_head_Jaws" xfId="1407"/>
    <cellStyle name="H_1998_col_head_Report" xfId="1408"/>
    <cellStyle name="H_1998_col_head_Report_Jaws" xfId="1409"/>
    <cellStyle name="H_1998_col_head_Report_Turkey Financial Commentary July 2010 - Ku" xfId="1410"/>
    <cellStyle name="H_1998_col_head_Report_Turkey Financial Commentary July 2010 with edits" xfId="1411"/>
    <cellStyle name="H_1998_col_head_TURKEY BPR BUS COMMENT FINAL- Feb 10" xfId="1412"/>
    <cellStyle name="H_1998_col_head_TURKEY BPR BUS COMMENT FINAL- Feb 10_Jaws" xfId="1413"/>
    <cellStyle name="H_1998_col_head_TURKEY BPR BUS COMMENT FINAL- Feb 10_Turkey Financial Commentary July 2010 - Ku" xfId="1414"/>
    <cellStyle name="H_1998_col_head_TURKEY BPR BUS COMMENT FINAL- Feb 10_Turkey Financial Commentary July 2010 with edits" xfId="1415"/>
    <cellStyle name="H_1998_col_head_Turkey Fin Comm Dec09 final" xfId="1416"/>
    <cellStyle name="H_1998_col_head_Turkey Financial Commentary" xfId="1417"/>
    <cellStyle name="H_1998_col_head_Turkey Financial Commentary July 2010 - Ku" xfId="1418"/>
    <cellStyle name="H_1998_col_head_Turkey Financial Commentary July 2010 with edits" xfId="1419"/>
    <cellStyle name="H_1998_col_head_Turkey Financial Commentary_ Dec-10_v3" xfId="1420"/>
    <cellStyle name="H_1999_col_head" xfId="1421"/>
    <cellStyle name="H1_1998 figures" xfId="1422"/>
    <cellStyle name="HEAD" xfId="1423"/>
    <cellStyle name="Header" xfId="1424"/>
    <cellStyle name="HeaderGroup" xfId="1425"/>
    <cellStyle name="HeaderGroup 2" xfId="1426"/>
    <cellStyle name="HEADING" xfId="1427"/>
    <cellStyle name="Heading1" xfId="1428"/>
    <cellStyle name="Heads12" xfId="1429"/>
    <cellStyle name="hide" xfId="1430"/>
    <cellStyle name="highlightExposure" xfId="1431"/>
    <cellStyle name="highlightPD" xfId="1432"/>
    <cellStyle name="highlightPercentage" xfId="1433"/>
    <cellStyle name="highlightText" xfId="1434"/>
    <cellStyle name="Indent" xfId="1435"/>
    <cellStyle name="Input [yellow]" xfId="1436"/>
    <cellStyle name="Input Amount" xfId="1437"/>
    <cellStyle name="Input Cells" xfId="1438"/>
    <cellStyle name="Input Date" xfId="1439"/>
    <cellStyle name="Input Narrative" xfId="1440"/>
    <cellStyle name="Input%" xfId="1441"/>
    <cellStyle name="Input%0dp" xfId="1442"/>
    <cellStyle name="Input%2dp" xfId="1443"/>
    <cellStyle name="Input0dp" xfId="1444"/>
    <cellStyle name="Input0dpAct" xfId="1445"/>
    <cellStyle name="Input0dpAct 2" xfId="1446"/>
    <cellStyle name="Input0dpActI" xfId="1447"/>
    <cellStyle name="Input0dpBlue" xfId="1448"/>
    <cellStyle name="Input0dpBlueB" xfId="1449"/>
    <cellStyle name="Input0dpBlueI" xfId="1450"/>
    <cellStyle name="Input0dpI" xfId="1451"/>
    <cellStyle name="Input1dp" xfId="1452"/>
    <cellStyle name="Input1dpAct" xfId="1453"/>
    <cellStyle name="Input1dpAct 2" xfId="1454"/>
    <cellStyle name="Input1dpActTurq" xfId="1455"/>
    <cellStyle name="Input1dpActTurq 2" xfId="1456"/>
    <cellStyle name="Input1dpTurq" xfId="1457"/>
    <cellStyle name="InputDate" xfId="1458"/>
    <cellStyle name="InputDescriptions" xfId="1459"/>
    <cellStyle name="inputExposure" xfId="1460"/>
    <cellStyle name="InputHeading1" xfId="1461"/>
    <cellStyle name="inputMaturity" xfId="1462"/>
    <cellStyle name="InputNumber" xfId="1463"/>
    <cellStyle name="InputNumber 2" xfId="1464"/>
    <cellStyle name="inputPD" xfId="1465"/>
    <cellStyle name="InputPercent" xfId="1466"/>
    <cellStyle name="InputPercent 2" xfId="1467"/>
    <cellStyle name="inputPercentage" xfId="1468"/>
    <cellStyle name="inputSelection" xfId="1469"/>
    <cellStyle name="inputText" xfId="1470"/>
    <cellStyle name="JPY Accounting" xfId="1471"/>
    <cellStyle name="KPMG Heading 1" xfId="1472"/>
    <cellStyle name="KPMG Heading 2" xfId="1473"/>
    <cellStyle name="KPMG Heading 3" xfId="1474"/>
    <cellStyle name="KPMG Heading 4" xfId="1475"/>
    <cellStyle name="KPMG Normal" xfId="1476"/>
    <cellStyle name="KPMG Normal Text" xfId="1477"/>
    <cellStyle name="KPMG Normal_IHO regional MI Pack (May Draft 2) unlinked" xfId="1478"/>
    <cellStyle name="Label" xfId="1479"/>
    <cellStyle name="Label 2" xfId="1480"/>
    <cellStyle name="LabelIndent" xfId="1481"/>
    <cellStyle name="LabelIndent 2" xfId="1482"/>
    <cellStyle name="LabelOption" xfId="1483"/>
    <cellStyle name="LabelOption 2" xfId="1484"/>
    <cellStyle name="Labels" xfId="1485"/>
    <cellStyle name="Labels 8p Bold" xfId="1486"/>
    <cellStyle name="Labels_Jaws" xfId="1487"/>
    <cellStyle name="Legal 8½ x 14 in" xfId="1488"/>
    <cellStyle name="LineItemPrompt" xfId="1489"/>
    <cellStyle name="LineItemValue" xfId="1490"/>
    <cellStyle name="LkupHdg" xfId="1491"/>
    <cellStyle name="Locked" xfId="1492"/>
    <cellStyle name="Lt Blue" xfId="1493"/>
    <cellStyle name="Lt Green" xfId="1494"/>
    <cellStyle name="Lt Orange" xfId="1495"/>
    <cellStyle name="Lt Purple" xfId="1496"/>
    <cellStyle name="macro" xfId="1497"/>
    <cellStyle name="Macro Heading" xfId="1498"/>
    <cellStyle name="Macro Text" xfId="1499"/>
    <cellStyle name="macro_Jaws" xfId="1500"/>
    <cellStyle name="MAIN HEADING" xfId="1501"/>
    <cellStyle name="Mainhead" xfId="1502"/>
    <cellStyle name="MCIDColumns" xfId="1503"/>
    <cellStyle name="Migliaia (0)_LINEA GLOBALE" xfId="1504"/>
    <cellStyle name="Migliaia_LINEA GLOBALE" xfId="1505"/>
    <cellStyle name="Millares [0]_Hoja1" xfId="1506"/>
    <cellStyle name="Millares_Hoja1" xfId="1507"/>
    <cellStyle name="Millier .0" xfId="1508"/>
    <cellStyle name="Millier .0 2" xfId="1509"/>
    <cellStyle name="Milliers [0]_3A_NumeratorReport_Option1_040611" xfId="1510"/>
    <cellStyle name="Milliers_26" xfId="1511"/>
    <cellStyle name="Millions" xfId="1512"/>
    <cellStyle name="Mon?taire [0]_Details" xfId="1513"/>
    <cellStyle name="Mon?taire_Details" xfId="1514"/>
    <cellStyle name="Moneda [0]_Hoja1" xfId="1515"/>
    <cellStyle name="Moneda_Hoja1" xfId="1516"/>
    <cellStyle name="Monétaire [0]_3A_NumeratorReport_Option1_040611" xfId="1517"/>
    <cellStyle name="Monétaire_26" xfId="1518"/>
    <cellStyle name="Monetario" xfId="1519"/>
    <cellStyle name="Monetario 2" xfId="1520"/>
    <cellStyle name="Monetario0" xfId="1521"/>
    <cellStyle name="Monetario0 2" xfId="1522"/>
    <cellStyle name="NamedRange" xfId="1523"/>
    <cellStyle name="NEW ROMAN" xfId="1524"/>
    <cellStyle name="NODECS" xfId="1525"/>
    <cellStyle name="Non-Enterable_G" xfId="1526"/>
    <cellStyle name="Normal" xfId="0" builtinId="0"/>
    <cellStyle name="Normal - Style1" xfId="1527"/>
    <cellStyle name="Normal - Style1 2" xfId="1528"/>
    <cellStyle name="Normal - Style2" xfId="1529"/>
    <cellStyle name="Normal - Style3" xfId="1530"/>
    <cellStyle name="Normal - Style4" xfId="1531"/>
    <cellStyle name="Normal - Style5" xfId="1532"/>
    <cellStyle name="Normal - Style6" xfId="1533"/>
    <cellStyle name="Normal - Style7" xfId="1534"/>
    <cellStyle name="Normal - Style8" xfId="1535"/>
    <cellStyle name="Normal 2" xfId="1536"/>
    <cellStyle name="Normal 2 2" xfId="1537"/>
    <cellStyle name="Normal Cells" xfId="1538"/>
    <cellStyle name="Normal Text" xfId="1539"/>
    <cellStyle name="Normal Text Right" xfId="1540"/>
    <cellStyle name="Normale_ECONOM01 96" xfId="1541"/>
    <cellStyle name="Normalny_SAQ_NEW" xfId="1542"/>
    <cellStyle name="not applicable" xfId="1543"/>
    <cellStyle name="not applicable 2" xfId="1544"/>
    <cellStyle name="Not Done" xfId="1545"/>
    <cellStyle name="Not Done 2" xfId="1546"/>
    <cellStyle name="Notes" xfId="1547"/>
    <cellStyle name="Number" xfId="1548"/>
    <cellStyle name="Option" xfId="1549"/>
    <cellStyle name="Option 2" xfId="1550"/>
    <cellStyle name="optionalExposure" xfId="1551"/>
    <cellStyle name="optionalPD" xfId="1552"/>
    <cellStyle name="OUTPUT AMOUNTS" xfId="1553"/>
    <cellStyle name="OUTPUT COLUMN HEADINGS" xfId="1554"/>
    <cellStyle name="OUTPUT LINE ITEMS" xfId="1555"/>
    <cellStyle name="OUTPUT REPORT HEADING" xfId="1556"/>
    <cellStyle name="OUTPUT REPORT TITLE" xfId="1557"/>
    <cellStyle name="Override" xfId="1558"/>
    <cellStyle name="P3 Matrix 1" xfId="1559"/>
    <cellStyle name="P3 Matrix 1 2" xfId="1560"/>
    <cellStyle name="P3 Matrix 10" xfId="1561"/>
    <cellStyle name="P3 Matrix 10 2" xfId="1562"/>
    <cellStyle name="P3 Matrix 11" xfId="1563"/>
    <cellStyle name="P3 Matrix 11 2" xfId="1564"/>
    <cellStyle name="P3 Matrix 12" xfId="1565"/>
    <cellStyle name="P3 Matrix 12 2" xfId="1566"/>
    <cellStyle name="P3 Matrix 13" xfId="1567"/>
    <cellStyle name="P3 Matrix 13 2" xfId="1568"/>
    <cellStyle name="P3 Matrix 14" xfId="1569"/>
    <cellStyle name="P3 Matrix 14 2" xfId="1570"/>
    <cellStyle name="P3 Matrix 2" xfId="1571"/>
    <cellStyle name="P3 Matrix 2 2" xfId="1572"/>
    <cellStyle name="P3 Matrix 3" xfId="1573"/>
    <cellStyle name="P3 Matrix 3 2" xfId="1574"/>
    <cellStyle name="P3 Matrix 4" xfId="1575"/>
    <cellStyle name="P3 Matrix 4 2" xfId="1576"/>
    <cellStyle name="P3 Matrix 5" xfId="1577"/>
    <cellStyle name="P3 Matrix 5 2" xfId="1578"/>
    <cellStyle name="P3 Matrix 6" xfId="1579"/>
    <cellStyle name="P3 Matrix 6 2" xfId="1580"/>
    <cellStyle name="P3 Matrix 7" xfId="1581"/>
    <cellStyle name="P3 Matrix 7 2" xfId="1582"/>
    <cellStyle name="P3 Matrix 8" xfId="1583"/>
    <cellStyle name="P3 Matrix 8 2" xfId="1584"/>
    <cellStyle name="P3 Matrix 9" xfId="1585"/>
    <cellStyle name="P3 Matrix 9 2" xfId="1586"/>
    <cellStyle name="Page header" xfId="1587"/>
    <cellStyle name="Pair" xfId="1588"/>
    <cellStyle name="parententity" xfId="1589"/>
    <cellStyle name="pe" xfId="1590"/>
    <cellStyle name="PER" xfId="1591"/>
    <cellStyle name="PER 2" xfId="1592"/>
    <cellStyle name="Percent (JH)" xfId="1593"/>
    <cellStyle name="Percent (JH) 2" xfId="1594"/>
    <cellStyle name="Percent [2]" xfId="1595"/>
    <cellStyle name="Percent [2] 2" xfId="1596"/>
    <cellStyle name="Percent 2" xfId="1597"/>
    <cellStyle name="PillarData" xfId="1598"/>
    <cellStyle name="PillarHeading" xfId="1599"/>
    <cellStyle name="PillarText" xfId="1600"/>
    <cellStyle name="PillarTotal" xfId="1601"/>
    <cellStyle name="Porcentaje" xfId="1602"/>
    <cellStyle name="Porcentaje 2" xfId="1603"/>
    <cellStyle name="Pourcent + - .0" xfId="1604"/>
    <cellStyle name="Pourcent + - .0 2" xfId="1605"/>
    <cellStyle name="Price" xfId="1606"/>
    <cellStyle name="ProgramVariable" xfId="1607"/>
    <cellStyle name="PSChar" xfId="1608"/>
    <cellStyle name="PSDate" xfId="1609"/>
    <cellStyle name="PSDec" xfId="1610"/>
    <cellStyle name="PSHeading" xfId="1611"/>
    <cellStyle name="PSInt" xfId="1612"/>
    <cellStyle name="PSSpacer" xfId="1613"/>
    <cellStyle name="Punto" xfId="1614"/>
    <cellStyle name="Punto 2" xfId="1615"/>
    <cellStyle name="Punto0" xfId="1616"/>
    <cellStyle name="Punto0 2" xfId="1617"/>
    <cellStyle name="Purple" xfId="1618"/>
    <cellStyle name="Ratios" xfId="1619"/>
    <cellStyle name="Ratios 2" xfId="1620"/>
    <cellStyle name="RED_DEBITS" xfId="1621"/>
    <cellStyle name="RedStrip" xfId="1622"/>
    <cellStyle name="reference" xfId="1623"/>
    <cellStyle name="Report" xfId="1624"/>
    <cellStyle name="ReportTitlePrompt" xfId="1625"/>
    <cellStyle name="ReportTitleValue" xfId="1626"/>
    <cellStyle name="Reset range style to defaults" xfId="1627"/>
    <cellStyle name="Retrieved Data" xfId="1628"/>
    <cellStyle name="Retrieved Data Bold" xfId="1629"/>
    <cellStyle name="Retrieved Data Bold Wing" xfId="1630"/>
    <cellStyle name="Retrieved Data Bold_Jaws" xfId="1631"/>
    <cellStyle name="Retrieved Data_Jaws" xfId="1632"/>
    <cellStyle name="Retrieved_Data" xfId="1633"/>
    <cellStyle name="RetrievedExceptions" xfId="1634"/>
    <cellStyle name="RetrievedWrapped" xfId="1635"/>
    <cellStyle name="Reuters Cells" xfId="1636"/>
    <cellStyle name="ri" xfId="1637"/>
    <cellStyle name="ri 2" xfId="1638"/>
    <cellStyle name="Row Heading" xfId="1639"/>
    <cellStyle name="RowAcctAbovePrompt" xfId="1640"/>
    <cellStyle name="RowAcctSOBAbovePrompt" xfId="1641"/>
    <cellStyle name="RowAcctSOBValue" xfId="1642"/>
    <cellStyle name="RowAcctValue" xfId="1643"/>
    <cellStyle name="RowAttrAbovePrompt" xfId="1644"/>
    <cellStyle name="RowAttrValue" xfId="1645"/>
    <cellStyle name="RowColSetAbovePrompt" xfId="1646"/>
    <cellStyle name="RowColSetLeftPrompt" xfId="1647"/>
    <cellStyle name="RowColSetValue" xfId="1648"/>
    <cellStyle name="RowLeftPrompt" xfId="1649"/>
    <cellStyle name="Royal" xfId="1650"/>
    <cellStyle name="RptBack" xfId="1651"/>
    <cellStyle name="RptBack 2" xfId="1652"/>
    <cellStyle name="Rubrique" xfId="1653"/>
    <cellStyle name="SampleUsingFormatMask" xfId="1654"/>
    <cellStyle name="SampleWithNoFormatMask" xfId="1655"/>
    <cellStyle name="SAPBEXaggData" xfId="1656"/>
    <cellStyle name="SAPBEXaggDataEmph" xfId="1657"/>
    <cellStyle name="SAPBEXaggItem" xfId="1658"/>
    <cellStyle name="SAPBEXaggItemX" xfId="1659"/>
    <cellStyle name="SAPBEXchaText" xfId="1660"/>
    <cellStyle name="SAPBEXexcBad" xfId="1661"/>
    <cellStyle name="SAPBEXexcBad7" xfId="1662"/>
    <cellStyle name="SAPBEXexcBad8" xfId="1663"/>
    <cellStyle name="SAPBEXexcBad9" xfId="1664"/>
    <cellStyle name="SAPBEXexcCritical" xfId="1665"/>
    <cellStyle name="SAPBEXexcCritical4" xfId="1666"/>
    <cellStyle name="SAPBEXexcCritical5" xfId="1667"/>
    <cellStyle name="SAPBEXexcCritical6" xfId="1668"/>
    <cellStyle name="SAPBEXexcGood" xfId="1669"/>
    <cellStyle name="SAPBEXexcGood1" xfId="1670"/>
    <cellStyle name="SAPBEXexcGood2" xfId="1671"/>
    <cellStyle name="SAPBEXexcGood3" xfId="1672"/>
    <cellStyle name="SAPBEXexcVeryBad" xfId="1673"/>
    <cellStyle name="SAPBEXexcVeryBad 2" xfId="1674"/>
    <cellStyle name="SAPBEXfilterDrill" xfId="1675"/>
    <cellStyle name="SAPBEXfilterItem" xfId="1676"/>
    <cellStyle name="SAPBEXfilterText" xfId="1677"/>
    <cellStyle name="SAPBEXformats" xfId="1678"/>
    <cellStyle name="SAPBEXheaderData" xfId="1679"/>
    <cellStyle name="SAPBEXheaderData 2" xfId="1680"/>
    <cellStyle name="SAPBEXheaderItem" xfId="1681"/>
    <cellStyle name="SAPBEXheaderText" xfId="1682"/>
    <cellStyle name="SAPBEXHLevel0" xfId="1683"/>
    <cellStyle name="SAPBEXHLevel0 2" xfId="1684"/>
    <cellStyle name="SAPBEXHLevel0X" xfId="1685"/>
    <cellStyle name="SAPBEXHLevel0X 2" xfId="1686"/>
    <cellStyle name="SAPBEXHLevel1" xfId="1687"/>
    <cellStyle name="SAPBEXHLevel1 2" xfId="1688"/>
    <cellStyle name="SAPBEXHLevel1X" xfId="1689"/>
    <cellStyle name="SAPBEXHLevel1X 2" xfId="1690"/>
    <cellStyle name="SAPBEXHLevel2" xfId="1691"/>
    <cellStyle name="SAPBEXHLevel2 2" xfId="1692"/>
    <cellStyle name="SAPBEXHLevel2X" xfId="1693"/>
    <cellStyle name="SAPBEXHLevel2X 2" xfId="1694"/>
    <cellStyle name="SAPBEXHLevel3" xfId="1695"/>
    <cellStyle name="SAPBEXHLevel3 2" xfId="1696"/>
    <cellStyle name="SAPBEXHLevel3X" xfId="1697"/>
    <cellStyle name="SAPBEXHLevel3X 2" xfId="1698"/>
    <cellStyle name="SAPBEXresData" xfId="1699"/>
    <cellStyle name="SAPBEXresDataEmph" xfId="1700"/>
    <cellStyle name="SAPBEXresItem" xfId="1701"/>
    <cellStyle name="SAPBEXresItemX" xfId="1702"/>
    <cellStyle name="SAPBEXstdData" xfId="1703"/>
    <cellStyle name="SAPBEXstdDataEmph" xfId="1704"/>
    <cellStyle name="SAPBEXstdItem" xfId="1705"/>
    <cellStyle name="SAPBEXstdItemX" xfId="1706"/>
    <cellStyle name="SAPBEXsubData" xfId="1707"/>
    <cellStyle name="SAPBEXsubData 2" xfId="1708"/>
    <cellStyle name="SAPBEXsubDataEmph" xfId="1709"/>
    <cellStyle name="SAPBEXsubDataEmph 2" xfId="1710"/>
    <cellStyle name="SAPBEXsubItem" xfId="1711"/>
    <cellStyle name="SAPBEXsubItem 2" xfId="1712"/>
    <cellStyle name="SAPBEXtitle" xfId="1713"/>
    <cellStyle name="SAPBEXundefined" xfId="1714"/>
    <cellStyle name="Scenario" xfId="1715"/>
    <cellStyle name="section_title" xfId="1716"/>
    <cellStyle name="sfGroupLabel" xfId="1717"/>
    <cellStyle name="sfInput" xfId="1718"/>
    <cellStyle name="sfInputDate" xfId="1719"/>
    <cellStyle name="sfIntermediate" xfId="1720"/>
    <cellStyle name="sfLabel" xfId="1721"/>
    <cellStyle name="sfOutput" xfId="1722"/>
    <cellStyle name="ShadedCells_Database" xfId="1723"/>
    <cellStyle name="showCheck" xfId="1724"/>
    <cellStyle name="showExposure" xfId="1725"/>
    <cellStyle name="showParameterE" xfId="1726"/>
    <cellStyle name="showParameterS" xfId="1727"/>
    <cellStyle name="showPD" xfId="1728"/>
    <cellStyle name="showPercentage" xfId="1729"/>
    <cellStyle name="showSelection" xfId="1730"/>
    <cellStyle name="SMALL_NUMBERS" xfId="1731"/>
    <cellStyle name="SMALLER_NUMBERS" xfId="1732"/>
    <cellStyle name="Spot" xfId="1733"/>
    <cellStyle name="Standard_~0024823" xfId="1734"/>
    <cellStyle name="Static" xfId="1735"/>
    <cellStyle name="Style 1" xfId="1736"/>
    <cellStyle name="Style 2" xfId="1737"/>
    <cellStyle name="Style 2 2" xfId="1738"/>
    <cellStyle name="Style 3" xfId="1739"/>
    <cellStyle name="Style 3 2" xfId="1740"/>
    <cellStyle name="Style 4" xfId="1741"/>
    <cellStyle name="Style 4 2" xfId="1742"/>
    <cellStyle name="Style 5" xfId="1743"/>
    <cellStyle name="Style 5 2" xfId="1744"/>
    <cellStyle name="Style D green" xfId="1745"/>
    <cellStyle name="Style E" xfId="1746"/>
    <cellStyle name="Style H" xfId="1747"/>
    <cellStyle name="Sub total" xfId="1748"/>
    <cellStyle name="Sub-Head" xfId="1749"/>
    <cellStyle name="SUBTOTAL" xfId="1750"/>
    <cellStyle name="sup2Int" xfId="1751"/>
    <cellStyle name="sup2ParameterE" xfId="1752"/>
    <cellStyle name="sup2Percentage" xfId="1753"/>
    <cellStyle name="sup2PercentageL" xfId="1754"/>
    <cellStyle name="sup2PercentageM" xfId="1755"/>
    <cellStyle name="sup2Selection" xfId="1756"/>
    <cellStyle name="sup2Text" xfId="1757"/>
    <cellStyle name="sup3ParameterE" xfId="1758"/>
    <cellStyle name="sup3Percentage" xfId="1759"/>
    <cellStyle name="supFloat" xfId="1760"/>
    <cellStyle name="supInt" xfId="1761"/>
    <cellStyle name="supPD" xfId="1762"/>
    <cellStyle name="supPercentage" xfId="1763"/>
    <cellStyle name="supPercentageL" xfId="1764"/>
    <cellStyle name="supPercentageM" xfId="1765"/>
    <cellStyle name="supSelection" xfId="1766"/>
    <cellStyle name="supText" xfId="1767"/>
    <cellStyle name="SXDateStyle" xfId="1768"/>
    <cellStyle name="system_title" xfId="1769"/>
    <cellStyle name="Table data" xfId="1770"/>
    <cellStyle name="Table data 2" xfId="1771"/>
    <cellStyle name="Table end" xfId="1772"/>
    <cellStyle name="Table footer" xfId="1773"/>
    <cellStyle name="Table footer 2" xfId="1774"/>
    <cellStyle name="Table head" xfId="1775"/>
    <cellStyle name="Table Heading" xfId="1776"/>
    <cellStyle name="table text bold" xfId="1777"/>
    <cellStyle name="table text bold green" xfId="1778"/>
    <cellStyle name="table text bold_Book2" xfId="1779"/>
    <cellStyle name="table text light" xfId="1780"/>
    <cellStyle name="Table Title" xfId="1781"/>
    <cellStyle name="Table Units" xfId="1782"/>
    <cellStyle name="Tableau" xfId="1783"/>
    <cellStyle name="TableBody" xfId="1784"/>
    <cellStyle name="Titel" xfId="1785"/>
    <cellStyle name="Title 2" xfId="1786"/>
    <cellStyle name="TitleBar" xfId="1787"/>
    <cellStyle name="TitleBar 2" xfId="1788"/>
    <cellStyle name="Titles" xfId="1789"/>
    <cellStyle name="titre" xfId="1790"/>
    <cellStyle name="TOALS" xfId="1791"/>
    <cellStyle name="TotalLine" xfId="1792"/>
    <cellStyle name="TOTALS" xfId="1793"/>
    <cellStyle name="toto" xfId="1794"/>
    <cellStyle name="TranIDStyle" xfId="1795"/>
    <cellStyle name="Trend headers" xfId="1796"/>
    <cellStyle name="Trend headers 2" xfId="1797"/>
    <cellStyle name="Tusental (0)_Axess data" xfId="1798"/>
    <cellStyle name="under" xfId="1799"/>
    <cellStyle name="Unité" xfId="1800"/>
    <cellStyle name="Univers 10" xfId="1801"/>
    <cellStyle name="Univers 12" xfId="1802"/>
    <cellStyle name="Univers 14" xfId="1803"/>
    <cellStyle name="unlocked" xfId="1804"/>
    <cellStyle name="UploadThisRowValue" xfId="1805"/>
    <cellStyle name="Valuta (0)_Axess data" xfId="1806"/>
    <cellStyle name="Valuta_LINEA GLOBALE" xfId="1807"/>
    <cellStyle name="variation" xfId="1808"/>
    <cellStyle name="Währung [0]_2. Ansatz Kostenarten KGaA" xfId="1809"/>
    <cellStyle name="Währung_~0024823" xfId="1810"/>
    <cellStyle name="white" xfId="1811"/>
    <cellStyle name="Year" xfId="1812"/>
    <cellStyle name="Yellow" xfId="1813"/>
    <cellStyle name="Обычный_31.03.08__" xfId="1814"/>
    <cellStyle name="Финансовый_monthend" xfId="1815"/>
    <cellStyle name="一般_~6715905" xfId="1816"/>
    <cellStyle name="千位分隔_0302" xfId="1817"/>
    <cellStyle name="千分位_Customer Group PnL_MAY07" xfId="1818"/>
    <cellStyle name="常规_0302" xfId="1819"/>
    <cellStyle name="桁区切り [0.00]_municipalies_in_sweden" xfId="1820"/>
    <cellStyle name="桁区切り_municipalies_in_sweden" xfId="1821"/>
    <cellStyle name="標準_Daily P&amp;L collection template_ Prdct basis" xfId="1822"/>
    <cellStyle name="超级链接_GLTCSep05-FS" xfId="1823"/>
    <cellStyle name="通貨 [0.00]_municipalies_in_sweden" xfId="1824"/>
    <cellStyle name="通貨_municipalies_in_sweden" xfId="18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6:D14"/>
  <sheetViews>
    <sheetView tabSelected="1" topLeftCell="A4" zoomScaleNormal="100" workbookViewId="0">
      <selection activeCell="G8" sqref="G8"/>
    </sheetView>
  </sheetViews>
  <sheetFormatPr defaultRowHeight="12.75"/>
  <cols>
    <col min="1" max="3" width="9.140625" style="20"/>
    <col min="4" max="4" width="63.7109375" style="20" customWidth="1"/>
    <col min="5" max="16384" width="9.140625" style="20"/>
  </cols>
  <sheetData>
    <row r="6" spans="4:4" ht="15.75">
      <c r="D6" s="330" t="s">
        <v>147</v>
      </c>
    </row>
    <row r="7" spans="4:4" ht="15.75">
      <c r="D7" s="330"/>
    </row>
    <row r="8" spans="4:4" ht="15.75">
      <c r="D8" s="330" t="s">
        <v>146</v>
      </c>
    </row>
    <row r="10" spans="4:4" ht="15.75">
      <c r="D10" s="330" t="s">
        <v>148</v>
      </c>
    </row>
    <row r="14" spans="4:4" ht="180">
      <c r="D14" s="329" t="s">
        <v>161</v>
      </c>
    </row>
  </sheetData>
  <printOptions horizontalCentered="1" verticalCentered="1"/>
  <pageMargins left="0.23622047244094491" right="0.23622047244094491" top="0.74803149606299213" bottom="0.74803149606299213" header="0.31496062992125984" footer="0.31496062992125984"/>
  <pageSetup paperSize="9" orientation="portrait" r:id="rId1"/>
  <headerFooter>
    <evenFooter>&amp;LPUBLIC</evenFooter>
    <firstFooter>&amp;LPUBLIC</firstFooter>
  </headerFooter>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8"/>
  <sheetViews>
    <sheetView zoomScaleNormal="100" zoomScaleSheetLayoutView="100" workbookViewId="0">
      <pane xSplit="1" ySplit="9" topLeftCell="B57"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49.28515625" style="20" customWidth="1"/>
    <col min="2" max="2" width="11.5703125" style="21" customWidth="1"/>
    <col min="3" max="3" width="2.7109375" style="21" customWidth="1"/>
    <col min="4" max="4" width="11.5703125" style="21" customWidth="1"/>
    <col min="5" max="5" width="2.7109375" style="21" customWidth="1"/>
    <col min="6" max="6" width="11.5703125" style="21" customWidth="1"/>
    <col min="7" max="7" width="2.7109375" style="21" customWidth="1"/>
    <col min="8" max="8" width="11.5703125" style="21" customWidth="1"/>
    <col min="9" max="9" width="2.7109375" style="21" customWidth="1"/>
    <col min="10" max="10" width="11.5703125" style="21" customWidth="1"/>
    <col min="11" max="11" width="2.7109375" style="21" customWidth="1"/>
    <col min="12" max="12" width="11.5703125" style="21" customWidth="1"/>
    <col min="13" max="13" width="2.7109375" style="21" customWidth="1"/>
    <col min="14" max="14" width="11.42578125" style="21" customWidth="1"/>
    <col min="15" max="15" width="2.7109375" style="108" customWidth="1"/>
    <col min="16" max="16" width="11.5703125" style="21" customWidth="1"/>
    <col min="17" max="17" width="2.7109375" style="21" customWidth="1"/>
    <col min="18" max="18" width="11.5703125" style="21" customWidth="1"/>
    <col min="19" max="19" width="2.7109375" style="21" customWidth="1"/>
    <col min="20" max="20" width="11.5703125" style="21" customWidth="1"/>
    <col min="21" max="21" width="2.7109375" style="21" customWidth="1"/>
    <col min="22" max="22" width="11.5703125" style="21" customWidth="1"/>
    <col min="23" max="23" width="2.7109375" style="21" customWidth="1"/>
    <col min="24" max="24" width="11.5703125" style="21" customWidth="1"/>
    <col min="25" max="25" width="2.7109375" style="21" customWidth="1"/>
    <col min="26" max="26" width="11.5703125" style="21" customWidth="1"/>
    <col min="27" max="27" width="2.7109375" style="21" customWidth="1"/>
    <col min="28" max="28" width="11.42578125" style="21" customWidth="1"/>
    <col min="29" max="29" width="2.7109375" style="108" customWidth="1"/>
    <col min="30" max="30" width="11.5703125" style="21" customWidth="1"/>
    <col min="31" max="31" width="2.7109375" style="21" customWidth="1"/>
    <col min="32" max="32" width="11.5703125" style="21" customWidth="1"/>
    <col min="33" max="33" width="2.7109375" style="21" customWidth="1"/>
    <col min="34" max="34" width="11.5703125" style="21" customWidth="1"/>
    <col min="35" max="35" width="2.7109375" style="21" customWidth="1"/>
    <col min="36" max="36" width="11.5703125" style="21" customWidth="1"/>
    <col min="37" max="37" width="2.7109375" style="21" customWidth="1"/>
    <col min="38" max="38" width="11.5703125" style="21" customWidth="1"/>
    <col min="39" max="39" width="2.7109375" style="21" customWidth="1"/>
    <col min="40" max="40" width="11.5703125" style="21" customWidth="1"/>
    <col min="41" max="41" width="2.7109375" style="21" customWidth="1"/>
    <col min="42" max="42" width="11.42578125" style="21" customWidth="1"/>
    <col min="43" max="43" width="2.7109375" style="108" customWidth="1"/>
    <col min="44" max="44" width="11.5703125" style="21" customWidth="1"/>
    <col min="45" max="45" width="2.7109375" style="21" customWidth="1"/>
    <col min="46" max="46" width="11.5703125" style="21" customWidth="1"/>
    <col min="47" max="47" width="2.7109375" style="21" customWidth="1"/>
    <col min="48" max="48" width="11.5703125" style="21" customWidth="1"/>
    <col min="49" max="49" width="2.7109375" style="21" customWidth="1"/>
    <col min="50" max="50" width="11.5703125" style="21" customWidth="1"/>
    <col min="51" max="51" width="2.7109375" style="21" customWidth="1"/>
    <col min="52" max="52" width="11.5703125" style="21" customWidth="1"/>
    <col min="53" max="53" width="2.7109375" style="21" customWidth="1"/>
    <col min="54" max="54" width="11.5703125" style="21" customWidth="1"/>
    <col min="55" max="55" width="2.7109375" style="21" customWidth="1"/>
    <col min="56" max="56" width="11.42578125" style="21" customWidth="1"/>
    <col min="57" max="57" width="2.7109375" style="108" customWidth="1"/>
    <col min="58" max="58" width="11.5703125" style="21" customWidth="1"/>
    <col min="59" max="59" width="2.7109375" style="21" customWidth="1"/>
    <col min="60" max="60" width="11.5703125" style="21" customWidth="1"/>
    <col min="61" max="61" width="2.7109375" style="21" customWidth="1"/>
    <col min="62" max="62" width="11.5703125" style="21" customWidth="1"/>
    <col min="63" max="63" width="2.7109375" style="21" customWidth="1"/>
    <col min="64" max="64" width="11.5703125" style="21" customWidth="1"/>
    <col min="65" max="65" width="2.7109375" style="21" customWidth="1"/>
    <col min="66" max="66" width="11.5703125" style="21" customWidth="1"/>
    <col min="67" max="67" width="2.7109375" style="21" customWidth="1"/>
    <col min="68" max="68" width="11.5703125" style="21" customWidth="1"/>
    <col min="69" max="69" width="2.7109375" style="21" customWidth="1"/>
    <col min="70" max="70" width="11.42578125" style="21" customWidth="1"/>
    <col min="71" max="16384" width="9.140625" style="20"/>
  </cols>
  <sheetData>
    <row r="1" spans="1:70" ht="14.25">
      <c r="A1" s="8" t="s">
        <v>108</v>
      </c>
    </row>
    <row r="2" spans="1:70">
      <c r="A2" s="9" t="s">
        <v>68</v>
      </c>
    </row>
    <row r="3" spans="1:70" ht="12" customHeight="1">
      <c r="A3" s="75"/>
      <c r="B3" s="367" t="s">
        <v>114</v>
      </c>
      <c r="C3" s="367"/>
      <c r="D3" s="367"/>
      <c r="E3" s="367"/>
      <c r="F3" s="367"/>
      <c r="G3" s="367"/>
      <c r="H3" s="367"/>
      <c r="I3" s="367"/>
      <c r="J3" s="367"/>
      <c r="K3" s="367"/>
      <c r="L3" s="367"/>
      <c r="M3" s="367"/>
      <c r="N3" s="367"/>
      <c r="P3" s="364" t="s">
        <v>115</v>
      </c>
      <c r="Q3" s="364"/>
      <c r="R3" s="364"/>
      <c r="S3" s="364"/>
      <c r="T3" s="364"/>
      <c r="U3" s="364"/>
      <c r="V3" s="364"/>
      <c r="W3" s="364"/>
      <c r="X3" s="364"/>
      <c r="Y3" s="364"/>
      <c r="Z3" s="364"/>
      <c r="AA3" s="364"/>
      <c r="AB3" s="364"/>
      <c r="AC3" s="109"/>
      <c r="AD3" s="364" t="s">
        <v>116</v>
      </c>
      <c r="AE3" s="364"/>
      <c r="AF3" s="364"/>
      <c r="AG3" s="364"/>
      <c r="AH3" s="364"/>
      <c r="AI3" s="364"/>
      <c r="AJ3" s="364"/>
      <c r="AK3" s="364"/>
      <c r="AL3" s="364"/>
      <c r="AM3" s="364"/>
      <c r="AN3" s="364"/>
      <c r="AO3" s="364"/>
      <c r="AP3" s="364"/>
      <c r="AQ3" s="109"/>
      <c r="AR3" s="364" t="s">
        <v>117</v>
      </c>
      <c r="AS3" s="364"/>
      <c r="AT3" s="364"/>
      <c r="AU3" s="364"/>
      <c r="AV3" s="364"/>
      <c r="AW3" s="364"/>
      <c r="AX3" s="364"/>
      <c r="AY3" s="364"/>
      <c r="AZ3" s="364"/>
      <c r="BA3" s="364"/>
      <c r="BB3" s="364"/>
      <c r="BC3" s="364"/>
      <c r="BD3" s="364"/>
      <c r="BE3" s="109"/>
      <c r="BF3" s="364" t="s">
        <v>118</v>
      </c>
      <c r="BG3" s="364"/>
      <c r="BH3" s="364"/>
      <c r="BI3" s="364"/>
      <c r="BJ3" s="364"/>
      <c r="BK3" s="364"/>
      <c r="BL3" s="364"/>
      <c r="BM3" s="364"/>
      <c r="BN3" s="364"/>
      <c r="BO3" s="364"/>
      <c r="BP3" s="364"/>
      <c r="BQ3" s="364"/>
      <c r="BR3" s="364"/>
    </row>
    <row r="4" spans="1:70" ht="12" customHeight="1">
      <c r="A4" s="368"/>
      <c r="B4" s="110" t="s">
        <v>17</v>
      </c>
      <c r="C4" s="369"/>
      <c r="D4" s="110"/>
      <c r="E4" s="369"/>
      <c r="F4" s="110" t="s">
        <v>22</v>
      </c>
      <c r="G4" s="371"/>
      <c r="H4" s="110"/>
      <c r="I4" s="371"/>
      <c r="J4" s="110"/>
      <c r="K4" s="371"/>
      <c r="L4" s="110"/>
      <c r="M4" s="111"/>
      <c r="N4" s="110"/>
      <c r="O4" s="112"/>
      <c r="P4" s="113" t="s">
        <v>17</v>
      </c>
      <c r="Q4" s="365"/>
      <c r="R4" s="113"/>
      <c r="S4" s="365"/>
      <c r="T4" s="113" t="s">
        <v>22</v>
      </c>
      <c r="U4" s="365"/>
      <c r="V4" s="113"/>
      <c r="W4" s="365"/>
      <c r="X4" s="113"/>
      <c r="Y4" s="365"/>
      <c r="Z4" s="113"/>
      <c r="AA4" s="112"/>
      <c r="AB4" s="113"/>
      <c r="AC4" s="114"/>
      <c r="AD4" s="115" t="s">
        <v>17</v>
      </c>
      <c r="AE4" s="365"/>
      <c r="AF4" s="115"/>
      <c r="AG4" s="365"/>
      <c r="AH4" s="113" t="s">
        <v>22</v>
      </c>
      <c r="AI4" s="365"/>
      <c r="AJ4" s="113"/>
      <c r="AK4" s="365"/>
      <c r="AL4" s="113"/>
      <c r="AM4" s="365"/>
      <c r="AN4" s="113"/>
      <c r="AO4" s="112"/>
      <c r="AP4" s="113"/>
      <c r="AQ4" s="114"/>
      <c r="AR4" s="115" t="s">
        <v>17</v>
      </c>
      <c r="AS4" s="365"/>
      <c r="AT4" s="113"/>
      <c r="AU4" s="365"/>
      <c r="AV4" s="113" t="s">
        <v>22</v>
      </c>
      <c r="AW4" s="365"/>
      <c r="AX4" s="113"/>
      <c r="AY4" s="365"/>
      <c r="AZ4" s="113"/>
      <c r="BA4" s="365"/>
      <c r="BB4" s="113"/>
      <c r="BC4" s="112"/>
      <c r="BD4" s="113"/>
      <c r="BE4" s="114"/>
      <c r="BF4" s="113" t="s">
        <v>17</v>
      </c>
      <c r="BG4" s="365"/>
      <c r="BH4" s="113"/>
      <c r="BI4" s="365"/>
      <c r="BJ4" s="113" t="s">
        <v>22</v>
      </c>
      <c r="BK4" s="365"/>
      <c r="BL4" s="113"/>
      <c r="BM4" s="365"/>
      <c r="BN4" s="113"/>
      <c r="BO4" s="365"/>
      <c r="BP4" s="113"/>
      <c r="BQ4" s="112"/>
      <c r="BR4" s="113"/>
    </row>
    <row r="5" spans="1:70" ht="12" customHeight="1">
      <c r="A5" s="368"/>
      <c r="B5" s="116" t="s">
        <v>18</v>
      </c>
      <c r="C5" s="369"/>
      <c r="D5" s="116"/>
      <c r="E5" s="370"/>
      <c r="F5" s="116" t="s">
        <v>18</v>
      </c>
      <c r="G5" s="371"/>
      <c r="H5" s="116" t="s">
        <v>22</v>
      </c>
      <c r="I5" s="371"/>
      <c r="J5" s="116"/>
      <c r="K5" s="371"/>
      <c r="L5" s="116" t="s">
        <v>26</v>
      </c>
      <c r="M5" s="111"/>
      <c r="N5" s="116"/>
      <c r="O5" s="112"/>
      <c r="P5" s="117" t="s">
        <v>18</v>
      </c>
      <c r="Q5" s="365"/>
      <c r="R5" s="117"/>
      <c r="S5" s="366"/>
      <c r="T5" s="117" t="s">
        <v>18</v>
      </c>
      <c r="U5" s="365"/>
      <c r="V5" s="117" t="s">
        <v>22</v>
      </c>
      <c r="W5" s="365"/>
      <c r="X5" s="117"/>
      <c r="Y5" s="365"/>
      <c r="Z5" s="117" t="s">
        <v>26</v>
      </c>
      <c r="AA5" s="112"/>
      <c r="AB5" s="117"/>
      <c r="AC5" s="114"/>
      <c r="AD5" s="117" t="s">
        <v>18</v>
      </c>
      <c r="AE5" s="365"/>
      <c r="AF5" s="117"/>
      <c r="AG5" s="366"/>
      <c r="AH5" s="117" t="s">
        <v>18</v>
      </c>
      <c r="AI5" s="365"/>
      <c r="AJ5" s="117" t="s">
        <v>22</v>
      </c>
      <c r="AK5" s="365"/>
      <c r="AL5" s="117"/>
      <c r="AM5" s="365"/>
      <c r="AN5" s="117" t="s">
        <v>26</v>
      </c>
      <c r="AO5" s="112"/>
      <c r="AP5" s="117"/>
      <c r="AQ5" s="114"/>
      <c r="AR5" s="117" t="s">
        <v>18</v>
      </c>
      <c r="AS5" s="365"/>
      <c r="AT5" s="117"/>
      <c r="AU5" s="366"/>
      <c r="AV5" s="117" t="s">
        <v>18</v>
      </c>
      <c r="AW5" s="365"/>
      <c r="AX5" s="117" t="s">
        <v>22</v>
      </c>
      <c r="AY5" s="365"/>
      <c r="AZ5" s="117"/>
      <c r="BA5" s="365"/>
      <c r="BB5" s="117" t="s">
        <v>26</v>
      </c>
      <c r="BC5" s="112"/>
      <c r="BD5" s="117"/>
      <c r="BE5" s="114"/>
      <c r="BF5" s="117" t="s">
        <v>18</v>
      </c>
      <c r="BG5" s="365"/>
      <c r="BH5" s="117"/>
      <c r="BI5" s="366"/>
      <c r="BJ5" s="117" t="s">
        <v>18</v>
      </c>
      <c r="BK5" s="365"/>
      <c r="BL5" s="117" t="s">
        <v>22</v>
      </c>
      <c r="BM5" s="365"/>
      <c r="BN5" s="117"/>
      <c r="BO5" s="365"/>
      <c r="BP5" s="117" t="s">
        <v>26</v>
      </c>
      <c r="BQ5" s="112"/>
      <c r="BR5" s="117"/>
    </row>
    <row r="6" spans="1:70" ht="12" customHeight="1">
      <c r="A6" s="75"/>
      <c r="B6" s="116" t="s">
        <v>19</v>
      </c>
      <c r="C6" s="118"/>
      <c r="D6" s="116" t="s">
        <v>21</v>
      </c>
      <c r="E6" s="119"/>
      <c r="F6" s="116" t="s">
        <v>23</v>
      </c>
      <c r="G6" s="120"/>
      <c r="H6" s="116" t="s">
        <v>75</v>
      </c>
      <c r="I6" s="120"/>
      <c r="J6" s="116"/>
      <c r="K6" s="120"/>
      <c r="L6" s="116" t="s">
        <v>27</v>
      </c>
      <c r="M6" s="111"/>
      <c r="N6" s="116"/>
      <c r="O6" s="112"/>
      <c r="P6" s="117" t="s">
        <v>19</v>
      </c>
      <c r="Q6" s="121"/>
      <c r="R6" s="117" t="s">
        <v>21</v>
      </c>
      <c r="S6" s="112"/>
      <c r="T6" s="117" t="s">
        <v>23</v>
      </c>
      <c r="U6" s="121"/>
      <c r="V6" s="117" t="s">
        <v>75</v>
      </c>
      <c r="W6" s="121"/>
      <c r="X6" s="117"/>
      <c r="Y6" s="121"/>
      <c r="Z6" s="117" t="s">
        <v>27</v>
      </c>
      <c r="AA6" s="112"/>
      <c r="AB6" s="117"/>
      <c r="AC6" s="114"/>
      <c r="AD6" s="117" t="s">
        <v>19</v>
      </c>
      <c r="AE6" s="121"/>
      <c r="AF6" s="117" t="s">
        <v>21</v>
      </c>
      <c r="AG6" s="112"/>
      <c r="AH6" s="117" t="s">
        <v>23</v>
      </c>
      <c r="AI6" s="121"/>
      <c r="AJ6" s="117" t="s">
        <v>75</v>
      </c>
      <c r="AK6" s="121"/>
      <c r="AL6" s="117"/>
      <c r="AM6" s="121"/>
      <c r="AN6" s="117" t="s">
        <v>27</v>
      </c>
      <c r="AO6" s="112"/>
      <c r="AP6" s="117"/>
      <c r="AQ6" s="114"/>
      <c r="AR6" s="117" t="s">
        <v>19</v>
      </c>
      <c r="AS6" s="121"/>
      <c r="AT6" s="117" t="s">
        <v>21</v>
      </c>
      <c r="AU6" s="112"/>
      <c r="AV6" s="117" t="s">
        <v>23</v>
      </c>
      <c r="AW6" s="121"/>
      <c r="AX6" s="117" t="s">
        <v>75</v>
      </c>
      <c r="AY6" s="121"/>
      <c r="AZ6" s="117"/>
      <c r="BA6" s="121"/>
      <c r="BB6" s="117" t="s">
        <v>27</v>
      </c>
      <c r="BC6" s="112"/>
      <c r="BD6" s="117"/>
      <c r="BE6" s="114"/>
      <c r="BF6" s="117" t="s">
        <v>19</v>
      </c>
      <c r="BG6" s="121"/>
      <c r="BH6" s="117" t="s">
        <v>21</v>
      </c>
      <c r="BI6" s="112"/>
      <c r="BJ6" s="117" t="s">
        <v>23</v>
      </c>
      <c r="BK6" s="121"/>
      <c r="BL6" s="117" t="s">
        <v>75</v>
      </c>
      <c r="BM6" s="121"/>
      <c r="BN6" s="117"/>
      <c r="BO6" s="121"/>
      <c r="BP6" s="117" t="s">
        <v>27</v>
      </c>
      <c r="BQ6" s="112"/>
      <c r="BR6" s="117"/>
    </row>
    <row r="7" spans="1:70" ht="12" customHeight="1">
      <c r="A7" s="75"/>
      <c r="B7" s="116" t="s">
        <v>20</v>
      </c>
      <c r="C7" s="118"/>
      <c r="D7" s="116" t="s">
        <v>18</v>
      </c>
      <c r="E7" s="119"/>
      <c r="F7" s="116" t="s">
        <v>24</v>
      </c>
      <c r="G7" s="120"/>
      <c r="H7" s="116" t="s">
        <v>18</v>
      </c>
      <c r="I7" s="120"/>
      <c r="J7" s="116" t="s">
        <v>25</v>
      </c>
      <c r="K7" s="120"/>
      <c r="L7" s="116" t="s">
        <v>28</v>
      </c>
      <c r="M7" s="111"/>
      <c r="N7" s="116" t="s">
        <v>29</v>
      </c>
      <c r="O7" s="112"/>
      <c r="P7" s="117" t="s">
        <v>20</v>
      </c>
      <c r="Q7" s="121"/>
      <c r="R7" s="117" t="s">
        <v>18</v>
      </c>
      <c r="S7" s="112"/>
      <c r="T7" s="117" t="s">
        <v>24</v>
      </c>
      <c r="U7" s="121"/>
      <c r="V7" s="117" t="s">
        <v>18</v>
      </c>
      <c r="W7" s="121"/>
      <c r="X7" s="117" t="s">
        <v>25</v>
      </c>
      <c r="Y7" s="121"/>
      <c r="Z7" s="117" t="s">
        <v>28</v>
      </c>
      <c r="AA7" s="112"/>
      <c r="AB7" s="117" t="s">
        <v>29</v>
      </c>
      <c r="AC7" s="114"/>
      <c r="AD7" s="117" t="s">
        <v>20</v>
      </c>
      <c r="AE7" s="121"/>
      <c r="AF7" s="117" t="s">
        <v>18</v>
      </c>
      <c r="AG7" s="112"/>
      <c r="AH7" s="117" t="s">
        <v>24</v>
      </c>
      <c r="AI7" s="121"/>
      <c r="AJ7" s="117" t="s">
        <v>18</v>
      </c>
      <c r="AK7" s="121"/>
      <c r="AL7" s="117" t="s">
        <v>25</v>
      </c>
      <c r="AM7" s="121"/>
      <c r="AN7" s="117" t="s">
        <v>28</v>
      </c>
      <c r="AO7" s="112"/>
      <c r="AP7" s="117" t="s">
        <v>29</v>
      </c>
      <c r="AQ7" s="114"/>
      <c r="AR7" s="117" t="s">
        <v>20</v>
      </c>
      <c r="AS7" s="121"/>
      <c r="AT7" s="117" t="s">
        <v>18</v>
      </c>
      <c r="AU7" s="112"/>
      <c r="AV7" s="117" t="s">
        <v>24</v>
      </c>
      <c r="AW7" s="121"/>
      <c r="AX7" s="117" t="s">
        <v>18</v>
      </c>
      <c r="AY7" s="121"/>
      <c r="AZ7" s="117" t="s">
        <v>25</v>
      </c>
      <c r="BA7" s="121"/>
      <c r="BB7" s="117" t="s">
        <v>28</v>
      </c>
      <c r="BC7" s="112"/>
      <c r="BD7" s="117" t="s">
        <v>29</v>
      </c>
      <c r="BE7" s="114"/>
      <c r="BF7" s="117" t="s">
        <v>20</v>
      </c>
      <c r="BG7" s="121"/>
      <c r="BH7" s="117" t="s">
        <v>18</v>
      </c>
      <c r="BI7" s="112"/>
      <c r="BJ7" s="117" t="s">
        <v>24</v>
      </c>
      <c r="BK7" s="121"/>
      <c r="BL7" s="117" t="s">
        <v>18</v>
      </c>
      <c r="BM7" s="121"/>
      <c r="BN7" s="117" t="s">
        <v>25</v>
      </c>
      <c r="BO7" s="121"/>
      <c r="BP7" s="117" t="s">
        <v>28</v>
      </c>
      <c r="BQ7" s="112"/>
      <c r="BR7" s="117" t="s">
        <v>29</v>
      </c>
    </row>
    <row r="8" spans="1:70" ht="12" customHeight="1">
      <c r="A8" s="75"/>
      <c r="B8" s="116" t="s">
        <v>1</v>
      </c>
      <c r="C8" s="122"/>
      <c r="D8" s="116" t="s">
        <v>1</v>
      </c>
      <c r="E8" s="116"/>
      <c r="F8" s="116" t="s">
        <v>1</v>
      </c>
      <c r="G8" s="122"/>
      <c r="H8" s="116" t="s">
        <v>1</v>
      </c>
      <c r="I8" s="122"/>
      <c r="J8" s="116" t="s">
        <v>1</v>
      </c>
      <c r="K8" s="122"/>
      <c r="L8" s="116" t="s">
        <v>1</v>
      </c>
      <c r="M8" s="111"/>
      <c r="N8" s="116" t="s">
        <v>1</v>
      </c>
      <c r="O8" s="112"/>
      <c r="P8" s="117" t="s">
        <v>1</v>
      </c>
      <c r="Q8" s="117"/>
      <c r="R8" s="117" t="s">
        <v>1</v>
      </c>
      <c r="S8" s="117"/>
      <c r="T8" s="117" t="s">
        <v>1</v>
      </c>
      <c r="U8" s="117"/>
      <c r="V8" s="117" t="s">
        <v>1</v>
      </c>
      <c r="W8" s="117"/>
      <c r="X8" s="117" t="s">
        <v>1</v>
      </c>
      <c r="Y8" s="117"/>
      <c r="Z8" s="117" t="s">
        <v>1</v>
      </c>
      <c r="AA8" s="112"/>
      <c r="AB8" s="117" t="s">
        <v>1</v>
      </c>
      <c r="AC8" s="114"/>
      <c r="AD8" s="117" t="s">
        <v>1</v>
      </c>
      <c r="AE8" s="117"/>
      <c r="AF8" s="117" t="s">
        <v>1</v>
      </c>
      <c r="AG8" s="117"/>
      <c r="AH8" s="117" t="s">
        <v>1</v>
      </c>
      <c r="AI8" s="117"/>
      <c r="AJ8" s="117" t="s">
        <v>1</v>
      </c>
      <c r="AK8" s="117"/>
      <c r="AL8" s="117" t="s">
        <v>1</v>
      </c>
      <c r="AM8" s="117"/>
      <c r="AN8" s="117" t="s">
        <v>1</v>
      </c>
      <c r="AO8" s="112"/>
      <c r="AP8" s="117" t="s">
        <v>1</v>
      </c>
      <c r="AQ8" s="114"/>
      <c r="AR8" s="117" t="s">
        <v>1</v>
      </c>
      <c r="AS8" s="117"/>
      <c r="AT8" s="117" t="s">
        <v>1</v>
      </c>
      <c r="AU8" s="117"/>
      <c r="AV8" s="117" t="s">
        <v>1</v>
      </c>
      <c r="AW8" s="117"/>
      <c r="AX8" s="117" t="s">
        <v>1</v>
      </c>
      <c r="AY8" s="117"/>
      <c r="AZ8" s="117" t="s">
        <v>1</v>
      </c>
      <c r="BA8" s="117"/>
      <c r="BB8" s="117" t="s">
        <v>1</v>
      </c>
      <c r="BC8" s="112"/>
      <c r="BD8" s="117" t="s">
        <v>1</v>
      </c>
      <c r="BE8" s="114"/>
      <c r="BF8" s="117" t="s">
        <v>1</v>
      </c>
      <c r="BG8" s="117"/>
      <c r="BH8" s="117" t="s">
        <v>1</v>
      </c>
      <c r="BI8" s="117"/>
      <c r="BJ8" s="117" t="s">
        <v>1</v>
      </c>
      <c r="BK8" s="117"/>
      <c r="BL8" s="117" t="s">
        <v>1</v>
      </c>
      <c r="BM8" s="117"/>
      <c r="BN8" s="117" t="s">
        <v>1</v>
      </c>
      <c r="BO8" s="117"/>
      <c r="BP8" s="117" t="s">
        <v>1</v>
      </c>
      <c r="BQ8" s="112"/>
      <c r="BR8" s="117" t="s">
        <v>1</v>
      </c>
    </row>
    <row r="9" spans="1:70" ht="6.95" customHeight="1">
      <c r="A9" s="75"/>
      <c r="B9" s="123"/>
      <c r="C9" s="123"/>
      <c r="D9" s="123"/>
      <c r="E9" s="123"/>
      <c r="F9" s="123"/>
      <c r="G9" s="124"/>
      <c r="H9" s="123"/>
      <c r="I9" s="124"/>
      <c r="J9" s="123"/>
      <c r="K9" s="124"/>
      <c r="L9" s="123"/>
      <c r="M9" s="124"/>
      <c r="N9" s="123"/>
      <c r="P9" s="108"/>
      <c r="Q9" s="108"/>
      <c r="R9" s="108"/>
      <c r="S9" s="108"/>
      <c r="T9" s="108"/>
      <c r="U9" s="108"/>
      <c r="V9" s="108"/>
      <c r="W9" s="108"/>
      <c r="X9" s="108"/>
      <c r="Y9" s="108"/>
      <c r="Z9" s="108"/>
      <c r="AA9" s="108"/>
      <c r="AB9" s="108"/>
      <c r="AC9" s="109"/>
      <c r="AD9" s="108"/>
      <c r="AE9" s="108"/>
      <c r="AF9" s="108"/>
      <c r="AG9" s="108"/>
      <c r="AH9" s="108"/>
      <c r="AI9" s="108"/>
      <c r="AJ9" s="108"/>
      <c r="AK9" s="108"/>
      <c r="AL9" s="108"/>
      <c r="AM9" s="108"/>
      <c r="AN9" s="108"/>
      <c r="AO9" s="108"/>
      <c r="AP9" s="108"/>
      <c r="AQ9" s="109"/>
      <c r="AR9" s="108"/>
      <c r="AS9" s="108"/>
      <c r="AT9" s="108"/>
      <c r="AU9" s="108"/>
      <c r="AV9" s="108"/>
      <c r="AW9" s="108"/>
      <c r="AX9" s="108"/>
      <c r="AY9" s="108"/>
      <c r="AZ9" s="108"/>
      <c r="BA9" s="108"/>
      <c r="BB9" s="108"/>
      <c r="BC9" s="108"/>
      <c r="BD9" s="108"/>
      <c r="BE9" s="109"/>
      <c r="BF9" s="108"/>
      <c r="BG9" s="108"/>
      <c r="BH9" s="108"/>
      <c r="BI9" s="108"/>
      <c r="BJ9" s="108"/>
      <c r="BK9" s="108"/>
      <c r="BL9" s="108"/>
      <c r="BM9" s="108"/>
      <c r="BN9" s="108"/>
      <c r="BO9" s="108"/>
      <c r="BP9" s="108"/>
      <c r="BQ9" s="108"/>
      <c r="BR9" s="108"/>
    </row>
    <row r="10" spans="1:70" ht="12" customHeight="1">
      <c r="A10" s="75" t="s">
        <v>150</v>
      </c>
      <c r="B10" s="125">
        <v>155</v>
      </c>
      <c r="C10" s="125"/>
      <c r="D10" s="125">
        <v>112</v>
      </c>
      <c r="E10" s="125"/>
      <c r="F10" s="125">
        <v>94</v>
      </c>
      <c r="G10" s="125"/>
      <c r="H10" s="125">
        <v>0</v>
      </c>
      <c r="I10" s="125"/>
      <c r="J10" s="125">
        <v>1</v>
      </c>
      <c r="K10" s="125"/>
      <c r="L10" s="125">
        <v>6</v>
      </c>
      <c r="M10" s="125"/>
      <c r="N10" s="125">
        <v>368</v>
      </c>
      <c r="O10" s="60"/>
      <c r="P10" s="60">
        <v>146</v>
      </c>
      <c r="Q10" s="60"/>
      <c r="R10" s="60">
        <v>111</v>
      </c>
      <c r="S10" s="60"/>
      <c r="T10" s="60">
        <v>102</v>
      </c>
      <c r="U10" s="60"/>
      <c r="V10" s="60">
        <v>0</v>
      </c>
      <c r="W10" s="60"/>
      <c r="X10" s="60">
        <v>2</v>
      </c>
      <c r="Y10" s="60"/>
      <c r="Z10" s="60">
        <v>5</v>
      </c>
      <c r="AA10" s="60"/>
      <c r="AB10" s="60">
        <v>366</v>
      </c>
      <c r="AC10" s="126"/>
      <c r="AD10" s="60">
        <v>143</v>
      </c>
      <c r="AE10" s="60"/>
      <c r="AF10" s="60">
        <v>130</v>
      </c>
      <c r="AG10" s="60"/>
      <c r="AH10" s="60">
        <v>95</v>
      </c>
      <c r="AI10" s="60"/>
      <c r="AJ10" s="60">
        <v>0</v>
      </c>
      <c r="AK10" s="60"/>
      <c r="AL10" s="60">
        <v>0</v>
      </c>
      <c r="AM10" s="60"/>
      <c r="AN10" s="60">
        <v>7</v>
      </c>
      <c r="AO10" s="60"/>
      <c r="AP10" s="60">
        <v>375</v>
      </c>
      <c r="AQ10" s="126"/>
      <c r="AR10" s="60">
        <v>150</v>
      </c>
      <c r="AS10" s="60"/>
      <c r="AT10" s="60">
        <v>123</v>
      </c>
      <c r="AU10" s="60"/>
      <c r="AV10" s="60">
        <v>96</v>
      </c>
      <c r="AW10" s="60"/>
      <c r="AX10" s="60">
        <v>0</v>
      </c>
      <c r="AY10" s="60"/>
      <c r="AZ10" s="60">
        <v>-9</v>
      </c>
      <c r="BA10" s="60"/>
      <c r="BB10" s="60">
        <v>14</v>
      </c>
      <c r="BC10" s="60"/>
      <c r="BD10" s="60">
        <v>374</v>
      </c>
      <c r="BE10" s="126"/>
      <c r="BF10" s="60">
        <v>144</v>
      </c>
      <c r="BG10" s="60"/>
      <c r="BH10" s="60">
        <v>123</v>
      </c>
      <c r="BI10" s="60"/>
      <c r="BJ10" s="60">
        <v>98</v>
      </c>
      <c r="BK10" s="60"/>
      <c r="BL10" s="60">
        <v>0</v>
      </c>
      <c r="BM10" s="60"/>
      <c r="BN10" s="60">
        <v>10</v>
      </c>
      <c r="BO10" s="60"/>
      <c r="BP10" s="60">
        <v>-4</v>
      </c>
      <c r="BQ10" s="60"/>
      <c r="BR10" s="60">
        <v>371</v>
      </c>
    </row>
    <row r="11" spans="1:70" ht="12" customHeight="1">
      <c r="A11" s="75" t="s">
        <v>151</v>
      </c>
      <c r="B11" s="125">
        <v>31</v>
      </c>
      <c r="C11" s="125"/>
      <c r="D11" s="125">
        <v>66</v>
      </c>
      <c r="E11" s="125"/>
      <c r="F11" s="125">
        <v>58</v>
      </c>
      <c r="G11" s="125"/>
      <c r="H11" s="125">
        <v>0</v>
      </c>
      <c r="I11" s="125"/>
      <c r="J11" s="125">
        <v>-1</v>
      </c>
      <c r="K11" s="125"/>
      <c r="L11" s="125">
        <v>0</v>
      </c>
      <c r="M11" s="125"/>
      <c r="N11" s="125">
        <v>154</v>
      </c>
      <c r="O11" s="60"/>
      <c r="P11" s="60">
        <v>41</v>
      </c>
      <c r="Q11" s="60"/>
      <c r="R11" s="60">
        <v>65</v>
      </c>
      <c r="S11" s="60"/>
      <c r="T11" s="60">
        <v>50</v>
      </c>
      <c r="U11" s="60"/>
      <c r="V11" s="60">
        <v>0</v>
      </c>
      <c r="W11" s="60"/>
      <c r="X11" s="60">
        <v>-2</v>
      </c>
      <c r="Y11" s="60"/>
      <c r="Z11" s="60">
        <v>1</v>
      </c>
      <c r="AA11" s="60"/>
      <c r="AB11" s="60">
        <v>155</v>
      </c>
      <c r="AC11" s="126"/>
      <c r="AD11" s="60">
        <v>33</v>
      </c>
      <c r="AE11" s="60"/>
      <c r="AF11" s="60">
        <v>66</v>
      </c>
      <c r="AG11" s="60"/>
      <c r="AH11" s="60">
        <v>57</v>
      </c>
      <c r="AI11" s="60"/>
      <c r="AJ11" s="60">
        <v>0</v>
      </c>
      <c r="AK11" s="60"/>
      <c r="AL11" s="60">
        <v>-1</v>
      </c>
      <c r="AM11" s="60"/>
      <c r="AN11" s="60">
        <v>0</v>
      </c>
      <c r="AO11" s="60"/>
      <c r="AP11" s="60">
        <v>155</v>
      </c>
      <c r="AQ11" s="126"/>
      <c r="AR11" s="60">
        <v>45</v>
      </c>
      <c r="AS11" s="60"/>
      <c r="AT11" s="60">
        <v>68</v>
      </c>
      <c r="AU11" s="60"/>
      <c r="AV11" s="60">
        <v>47</v>
      </c>
      <c r="AW11" s="60"/>
      <c r="AX11" s="60">
        <v>0</v>
      </c>
      <c r="AY11" s="60"/>
      <c r="AZ11" s="60">
        <v>-2</v>
      </c>
      <c r="BA11" s="60"/>
      <c r="BB11" s="60">
        <v>0</v>
      </c>
      <c r="BC11" s="60"/>
      <c r="BD11" s="60">
        <v>158</v>
      </c>
      <c r="BE11" s="126"/>
      <c r="BF11" s="60">
        <v>43</v>
      </c>
      <c r="BG11" s="60"/>
      <c r="BH11" s="60">
        <v>70</v>
      </c>
      <c r="BI11" s="60"/>
      <c r="BJ11" s="60">
        <v>41</v>
      </c>
      <c r="BK11" s="60"/>
      <c r="BL11" s="60">
        <v>0</v>
      </c>
      <c r="BM11" s="60"/>
      <c r="BN11" s="60">
        <v>-1</v>
      </c>
      <c r="BO11" s="60"/>
      <c r="BP11" s="60">
        <v>0</v>
      </c>
      <c r="BQ11" s="60"/>
      <c r="BR11" s="60">
        <v>153</v>
      </c>
    </row>
    <row r="12" spans="1:70" ht="12" customHeight="1">
      <c r="A12" s="75" t="s">
        <v>152</v>
      </c>
      <c r="B12" s="125">
        <v>13</v>
      </c>
      <c r="C12" s="125"/>
      <c r="D12" s="125">
        <v>18</v>
      </c>
      <c r="E12" s="125"/>
      <c r="F12" s="125">
        <v>90</v>
      </c>
      <c r="G12" s="125"/>
      <c r="H12" s="125">
        <v>0</v>
      </c>
      <c r="I12" s="125"/>
      <c r="J12" s="125">
        <v>0</v>
      </c>
      <c r="K12" s="125"/>
      <c r="L12" s="125">
        <v>-6</v>
      </c>
      <c r="M12" s="125"/>
      <c r="N12" s="125">
        <v>115</v>
      </c>
      <c r="O12" s="60"/>
      <c r="P12" s="60">
        <v>12</v>
      </c>
      <c r="Q12" s="60"/>
      <c r="R12" s="60">
        <v>19</v>
      </c>
      <c r="S12" s="60"/>
      <c r="T12" s="60">
        <v>45</v>
      </c>
      <c r="U12" s="60"/>
      <c r="V12" s="60">
        <v>0</v>
      </c>
      <c r="W12" s="60"/>
      <c r="X12" s="60">
        <v>0</v>
      </c>
      <c r="Y12" s="60"/>
      <c r="Z12" s="60">
        <v>-6</v>
      </c>
      <c r="AA12" s="60"/>
      <c r="AB12" s="60">
        <v>70</v>
      </c>
      <c r="AC12" s="126"/>
      <c r="AD12" s="60">
        <v>14</v>
      </c>
      <c r="AE12" s="60"/>
      <c r="AF12" s="60">
        <v>20</v>
      </c>
      <c r="AG12" s="60"/>
      <c r="AH12" s="60">
        <v>57</v>
      </c>
      <c r="AI12" s="60"/>
      <c r="AJ12" s="60">
        <v>0</v>
      </c>
      <c r="AK12" s="60"/>
      <c r="AL12" s="60">
        <v>-1</v>
      </c>
      <c r="AM12" s="60"/>
      <c r="AN12" s="60">
        <v>-6</v>
      </c>
      <c r="AO12" s="60"/>
      <c r="AP12" s="60">
        <v>84</v>
      </c>
      <c r="AQ12" s="126"/>
      <c r="AR12" s="60">
        <v>15</v>
      </c>
      <c r="AS12" s="60"/>
      <c r="AT12" s="60">
        <v>24</v>
      </c>
      <c r="AU12" s="60"/>
      <c r="AV12" s="60">
        <v>66</v>
      </c>
      <c r="AW12" s="60"/>
      <c r="AX12" s="60">
        <v>0</v>
      </c>
      <c r="AY12" s="60"/>
      <c r="AZ12" s="60">
        <v>9</v>
      </c>
      <c r="BA12" s="60"/>
      <c r="BB12" s="60">
        <v>-14</v>
      </c>
      <c r="BC12" s="60"/>
      <c r="BD12" s="60">
        <v>100</v>
      </c>
      <c r="BE12" s="126"/>
      <c r="BF12" s="60">
        <v>17</v>
      </c>
      <c r="BG12" s="60"/>
      <c r="BH12" s="60">
        <v>23</v>
      </c>
      <c r="BI12" s="60"/>
      <c r="BJ12" s="60">
        <v>68</v>
      </c>
      <c r="BK12" s="60"/>
      <c r="BL12" s="60">
        <v>0</v>
      </c>
      <c r="BM12" s="60"/>
      <c r="BN12" s="60">
        <v>-9</v>
      </c>
      <c r="BO12" s="60"/>
      <c r="BP12" s="60">
        <v>4</v>
      </c>
      <c r="BQ12" s="60"/>
      <c r="BR12" s="60">
        <v>103</v>
      </c>
    </row>
    <row r="13" spans="1:70" ht="12" customHeight="1">
      <c r="A13" s="75" t="s">
        <v>153</v>
      </c>
      <c r="B13" s="127">
        <v>5</v>
      </c>
      <c r="C13" s="128"/>
      <c r="D13" s="127">
        <v>4</v>
      </c>
      <c r="E13" s="128"/>
      <c r="F13" s="128">
        <v>11</v>
      </c>
      <c r="G13" s="128"/>
      <c r="H13" s="127">
        <v>0</v>
      </c>
      <c r="I13" s="128"/>
      <c r="J13" s="127">
        <v>19</v>
      </c>
      <c r="K13" s="128"/>
      <c r="L13" s="127">
        <v>-24</v>
      </c>
      <c r="M13" s="128"/>
      <c r="N13" s="127">
        <v>15</v>
      </c>
      <c r="O13" s="60"/>
      <c r="P13" s="65">
        <v>8</v>
      </c>
      <c r="Q13" s="74"/>
      <c r="R13" s="74">
        <v>11</v>
      </c>
      <c r="S13" s="74"/>
      <c r="T13" s="74">
        <v>5</v>
      </c>
      <c r="U13" s="74"/>
      <c r="V13" s="74">
        <v>0</v>
      </c>
      <c r="W13" s="74"/>
      <c r="X13" s="74">
        <v>26</v>
      </c>
      <c r="Y13" s="74"/>
      <c r="Z13" s="65">
        <v>-34</v>
      </c>
      <c r="AA13" s="60"/>
      <c r="AB13" s="65">
        <v>16</v>
      </c>
      <c r="AC13" s="126"/>
      <c r="AD13" s="74">
        <v>6</v>
      </c>
      <c r="AE13" s="74"/>
      <c r="AF13" s="65">
        <v>16</v>
      </c>
      <c r="AG13" s="74"/>
      <c r="AH13" s="74">
        <v>7</v>
      </c>
      <c r="AI13" s="74"/>
      <c r="AJ13" s="74">
        <v>0</v>
      </c>
      <c r="AK13" s="74"/>
      <c r="AL13" s="65">
        <v>25</v>
      </c>
      <c r="AM13" s="74"/>
      <c r="AN13" s="65">
        <v>-25</v>
      </c>
      <c r="AO13" s="60"/>
      <c r="AP13" s="65">
        <v>29</v>
      </c>
      <c r="AQ13" s="126"/>
      <c r="AR13" s="74">
        <v>4</v>
      </c>
      <c r="AS13" s="98"/>
      <c r="AT13" s="65">
        <v>0</v>
      </c>
      <c r="AU13" s="98"/>
      <c r="AV13" s="65">
        <v>-12</v>
      </c>
      <c r="AW13" s="98"/>
      <c r="AX13" s="65">
        <v>0</v>
      </c>
      <c r="AY13" s="98"/>
      <c r="AZ13" s="65">
        <v>27</v>
      </c>
      <c r="BA13" s="98"/>
      <c r="BB13" s="65">
        <v>-30</v>
      </c>
      <c r="BC13" s="60"/>
      <c r="BD13" s="74">
        <v>-11</v>
      </c>
      <c r="BE13" s="126"/>
      <c r="BF13" s="74">
        <v>9</v>
      </c>
      <c r="BG13" s="98"/>
      <c r="BH13" s="74">
        <v>3</v>
      </c>
      <c r="BI13" s="98"/>
      <c r="BJ13" s="65">
        <v>5</v>
      </c>
      <c r="BK13" s="98"/>
      <c r="BL13" s="74">
        <v>0</v>
      </c>
      <c r="BM13" s="98"/>
      <c r="BN13" s="65">
        <v>22</v>
      </c>
      <c r="BO13" s="98"/>
      <c r="BP13" s="65">
        <v>-32</v>
      </c>
      <c r="BQ13" s="60"/>
      <c r="BR13" s="65">
        <v>5</v>
      </c>
    </row>
    <row r="14" spans="1:70" ht="6.95" customHeight="1">
      <c r="A14" s="129"/>
      <c r="B14" s="125"/>
      <c r="C14" s="125"/>
      <c r="D14" s="125"/>
      <c r="E14" s="125"/>
      <c r="F14" s="130"/>
      <c r="G14" s="125"/>
      <c r="H14" s="125"/>
      <c r="I14" s="125"/>
      <c r="J14" s="125"/>
      <c r="K14" s="125"/>
      <c r="L14" s="125"/>
      <c r="M14" s="125"/>
      <c r="N14" s="125"/>
      <c r="O14" s="60"/>
      <c r="P14" s="60"/>
      <c r="Q14" s="60"/>
      <c r="R14" s="131"/>
      <c r="S14" s="60"/>
      <c r="T14" s="131"/>
      <c r="U14" s="60"/>
      <c r="V14" s="131"/>
      <c r="W14" s="60"/>
      <c r="X14" s="131"/>
      <c r="Y14" s="60"/>
      <c r="Z14" s="60"/>
      <c r="AA14" s="60"/>
      <c r="AB14" s="60"/>
      <c r="AC14" s="126"/>
      <c r="AD14" s="131"/>
      <c r="AE14" s="60"/>
      <c r="AF14" s="60"/>
      <c r="AG14" s="60"/>
      <c r="AH14" s="131"/>
      <c r="AI14" s="60"/>
      <c r="AJ14" s="131"/>
      <c r="AK14" s="60"/>
      <c r="AL14" s="60"/>
      <c r="AM14" s="60"/>
      <c r="AN14" s="60"/>
      <c r="AO14" s="60"/>
      <c r="AP14" s="60"/>
      <c r="AQ14" s="126"/>
      <c r="AR14" s="131"/>
      <c r="AS14" s="60"/>
      <c r="AT14" s="60"/>
      <c r="AU14" s="60"/>
      <c r="AV14" s="60"/>
      <c r="AW14" s="60"/>
      <c r="AX14" s="60"/>
      <c r="AY14" s="60"/>
      <c r="AZ14" s="60"/>
      <c r="BA14" s="60"/>
      <c r="BB14" s="60"/>
      <c r="BC14" s="60"/>
      <c r="BD14" s="131"/>
      <c r="BE14" s="126"/>
      <c r="BF14" s="131"/>
      <c r="BG14" s="60"/>
      <c r="BH14" s="131"/>
      <c r="BI14" s="60"/>
      <c r="BJ14" s="60"/>
      <c r="BK14" s="60"/>
      <c r="BL14" s="131"/>
      <c r="BM14" s="60"/>
      <c r="BN14" s="60"/>
      <c r="BO14" s="60"/>
      <c r="BP14" s="60"/>
      <c r="BQ14" s="60"/>
      <c r="BR14" s="60"/>
    </row>
    <row r="15" spans="1:70" ht="24" customHeight="1">
      <c r="A15" s="82" t="s">
        <v>154</v>
      </c>
      <c r="B15" s="125">
        <v>204</v>
      </c>
      <c r="C15" s="125"/>
      <c r="D15" s="125">
        <v>200</v>
      </c>
      <c r="E15" s="125"/>
      <c r="F15" s="125">
        <v>253</v>
      </c>
      <c r="G15" s="125"/>
      <c r="H15" s="125">
        <v>0</v>
      </c>
      <c r="I15" s="125"/>
      <c r="J15" s="125">
        <v>19</v>
      </c>
      <c r="K15" s="125"/>
      <c r="L15" s="125">
        <v>-24</v>
      </c>
      <c r="M15" s="125"/>
      <c r="N15" s="125">
        <v>652</v>
      </c>
      <c r="O15" s="60"/>
      <c r="P15" s="60">
        <v>207</v>
      </c>
      <c r="Q15" s="60"/>
      <c r="R15" s="60">
        <v>206</v>
      </c>
      <c r="S15" s="60"/>
      <c r="T15" s="60">
        <v>202</v>
      </c>
      <c r="U15" s="60"/>
      <c r="V15" s="60">
        <v>0</v>
      </c>
      <c r="W15" s="60"/>
      <c r="X15" s="60">
        <v>26</v>
      </c>
      <c r="Y15" s="60"/>
      <c r="Z15" s="60">
        <v>-34</v>
      </c>
      <c r="AA15" s="60"/>
      <c r="AB15" s="60">
        <v>607</v>
      </c>
      <c r="AC15" s="126"/>
      <c r="AD15" s="60">
        <v>196</v>
      </c>
      <c r="AE15" s="60"/>
      <c r="AF15" s="60">
        <v>232</v>
      </c>
      <c r="AG15" s="60"/>
      <c r="AH15" s="60">
        <v>216</v>
      </c>
      <c r="AI15" s="60"/>
      <c r="AJ15" s="60">
        <v>0</v>
      </c>
      <c r="AK15" s="60"/>
      <c r="AL15" s="60">
        <v>23</v>
      </c>
      <c r="AM15" s="60"/>
      <c r="AN15" s="60">
        <v>-24</v>
      </c>
      <c r="AO15" s="60"/>
      <c r="AP15" s="60">
        <v>643</v>
      </c>
      <c r="AQ15" s="126"/>
      <c r="AR15" s="60">
        <v>214</v>
      </c>
      <c r="AS15" s="98"/>
      <c r="AT15" s="60">
        <v>215</v>
      </c>
      <c r="AU15" s="98"/>
      <c r="AV15" s="60">
        <v>197</v>
      </c>
      <c r="AW15" s="98"/>
      <c r="AX15" s="60">
        <v>0</v>
      </c>
      <c r="AY15" s="98"/>
      <c r="AZ15" s="60">
        <v>25</v>
      </c>
      <c r="BA15" s="98"/>
      <c r="BB15" s="60">
        <v>-30</v>
      </c>
      <c r="BC15" s="60"/>
      <c r="BD15" s="60">
        <v>621</v>
      </c>
      <c r="BE15" s="126"/>
      <c r="BF15" s="60">
        <v>213</v>
      </c>
      <c r="BG15" s="98"/>
      <c r="BH15" s="60">
        <v>217</v>
      </c>
      <c r="BI15" s="98"/>
      <c r="BJ15" s="60">
        <v>212</v>
      </c>
      <c r="BK15" s="98"/>
      <c r="BL15" s="60">
        <v>0</v>
      </c>
      <c r="BM15" s="98"/>
      <c r="BN15" s="60">
        <v>22</v>
      </c>
      <c r="BO15" s="98"/>
      <c r="BP15" s="60">
        <v>-32</v>
      </c>
      <c r="BQ15" s="60"/>
      <c r="BR15" s="60">
        <v>632</v>
      </c>
    </row>
    <row r="16" spans="1:70" ht="6.95" customHeight="1">
      <c r="A16" s="132"/>
      <c r="B16" s="125"/>
      <c r="C16" s="125"/>
      <c r="D16" s="125"/>
      <c r="E16" s="125"/>
      <c r="F16" s="125"/>
      <c r="G16" s="125"/>
      <c r="H16" s="125"/>
      <c r="I16" s="125"/>
      <c r="J16" s="125"/>
      <c r="K16" s="125"/>
      <c r="L16" s="125"/>
      <c r="M16" s="125"/>
      <c r="N16" s="125"/>
      <c r="O16" s="60"/>
      <c r="P16" s="60"/>
      <c r="Q16" s="60"/>
      <c r="R16" s="60"/>
      <c r="S16" s="60"/>
      <c r="T16" s="60"/>
      <c r="U16" s="60"/>
      <c r="V16" s="60"/>
      <c r="W16" s="60"/>
      <c r="X16" s="60"/>
      <c r="Y16" s="60"/>
      <c r="Z16" s="60"/>
      <c r="AA16" s="60"/>
      <c r="AB16" s="60"/>
      <c r="AC16" s="126"/>
      <c r="AD16" s="60"/>
      <c r="AE16" s="60"/>
      <c r="AF16" s="60"/>
      <c r="AG16" s="60"/>
      <c r="AH16" s="60"/>
      <c r="AI16" s="60"/>
      <c r="AJ16" s="60"/>
      <c r="AK16" s="60"/>
      <c r="AL16" s="60"/>
      <c r="AM16" s="60"/>
      <c r="AN16" s="60"/>
      <c r="AO16" s="60"/>
      <c r="AP16" s="60"/>
      <c r="AQ16" s="126"/>
      <c r="AR16" s="60"/>
      <c r="AS16" s="98"/>
      <c r="AT16" s="60"/>
      <c r="AU16" s="98"/>
      <c r="AV16" s="60"/>
      <c r="AW16" s="98"/>
      <c r="AX16" s="60"/>
      <c r="AY16" s="98"/>
      <c r="AZ16" s="60"/>
      <c r="BA16" s="98"/>
      <c r="BB16" s="60"/>
      <c r="BC16" s="60"/>
      <c r="BD16" s="60"/>
      <c r="BE16" s="126"/>
      <c r="BF16" s="60"/>
      <c r="BG16" s="98"/>
      <c r="BH16" s="60"/>
      <c r="BI16" s="98"/>
      <c r="BJ16" s="60"/>
      <c r="BK16" s="98"/>
      <c r="BL16" s="60"/>
      <c r="BM16" s="98"/>
      <c r="BN16" s="60"/>
      <c r="BO16" s="98"/>
      <c r="BP16" s="60"/>
      <c r="BQ16" s="60"/>
      <c r="BR16" s="60"/>
    </row>
    <row r="17" spans="1:70" ht="12" customHeight="1">
      <c r="A17" s="75" t="s">
        <v>155</v>
      </c>
      <c r="B17" s="133">
        <v>-11</v>
      </c>
      <c r="C17" s="134"/>
      <c r="D17" s="134">
        <v>20</v>
      </c>
      <c r="E17" s="134"/>
      <c r="F17" s="134">
        <v>13</v>
      </c>
      <c r="G17" s="134"/>
      <c r="H17" s="133">
        <v>0</v>
      </c>
      <c r="I17" s="134"/>
      <c r="J17" s="134">
        <v>0</v>
      </c>
      <c r="K17" s="134"/>
      <c r="L17" s="134">
        <v>0</v>
      </c>
      <c r="M17" s="134"/>
      <c r="N17" s="133">
        <v>22</v>
      </c>
      <c r="O17" s="60"/>
      <c r="P17" s="71">
        <v>-22</v>
      </c>
      <c r="Q17" s="135"/>
      <c r="R17" s="71">
        <v>12</v>
      </c>
      <c r="S17" s="135"/>
      <c r="T17" s="135">
        <v>58</v>
      </c>
      <c r="U17" s="135"/>
      <c r="V17" s="71">
        <v>0</v>
      </c>
      <c r="W17" s="135"/>
      <c r="X17" s="71">
        <v>0</v>
      </c>
      <c r="Y17" s="135"/>
      <c r="Z17" s="71">
        <v>0</v>
      </c>
      <c r="AA17" s="60"/>
      <c r="AB17" s="71">
        <v>48</v>
      </c>
      <c r="AC17" s="126"/>
      <c r="AD17" s="71">
        <v>-13</v>
      </c>
      <c r="AE17" s="135"/>
      <c r="AF17" s="135">
        <v>-48</v>
      </c>
      <c r="AG17" s="135"/>
      <c r="AH17" s="71">
        <v>8</v>
      </c>
      <c r="AI17" s="135"/>
      <c r="AJ17" s="135">
        <v>0</v>
      </c>
      <c r="AK17" s="135"/>
      <c r="AL17" s="71">
        <v>0</v>
      </c>
      <c r="AM17" s="135"/>
      <c r="AN17" s="135">
        <v>0</v>
      </c>
      <c r="AO17" s="60"/>
      <c r="AP17" s="71">
        <v>-53</v>
      </c>
      <c r="AQ17" s="126"/>
      <c r="AR17" s="71">
        <v>-6</v>
      </c>
      <c r="AS17" s="98"/>
      <c r="AT17" s="135">
        <v>-3</v>
      </c>
      <c r="AU17" s="98"/>
      <c r="AV17" s="71">
        <v>-6</v>
      </c>
      <c r="AW17" s="98"/>
      <c r="AX17" s="71">
        <v>0</v>
      </c>
      <c r="AY17" s="98"/>
      <c r="AZ17" s="135">
        <v>0</v>
      </c>
      <c r="BA17" s="98"/>
      <c r="BB17" s="135">
        <v>0</v>
      </c>
      <c r="BC17" s="60"/>
      <c r="BD17" s="135">
        <v>-15</v>
      </c>
      <c r="BE17" s="126"/>
      <c r="BF17" s="71">
        <v>-8</v>
      </c>
      <c r="BG17" s="98"/>
      <c r="BH17" s="71">
        <v>19</v>
      </c>
      <c r="BI17" s="98"/>
      <c r="BJ17" s="135">
        <v>50</v>
      </c>
      <c r="BK17" s="98"/>
      <c r="BL17" s="135">
        <v>1</v>
      </c>
      <c r="BM17" s="98"/>
      <c r="BN17" s="71">
        <v>0</v>
      </c>
      <c r="BO17" s="98"/>
      <c r="BP17" s="135">
        <v>0</v>
      </c>
      <c r="BQ17" s="60"/>
      <c r="BR17" s="135">
        <v>62</v>
      </c>
    </row>
    <row r="18" spans="1:70" ht="6.95" customHeight="1">
      <c r="A18" s="82"/>
      <c r="B18" s="125"/>
      <c r="C18" s="125"/>
      <c r="D18" s="130"/>
      <c r="E18" s="125"/>
      <c r="F18" s="130"/>
      <c r="G18" s="125"/>
      <c r="H18" s="125"/>
      <c r="I18" s="125"/>
      <c r="J18" s="130"/>
      <c r="K18" s="125"/>
      <c r="L18" s="130"/>
      <c r="M18" s="125"/>
      <c r="N18" s="125"/>
      <c r="O18" s="60"/>
      <c r="P18" s="60"/>
      <c r="Q18" s="60"/>
      <c r="R18" s="60"/>
      <c r="S18" s="60"/>
      <c r="T18" s="131"/>
      <c r="U18" s="60"/>
      <c r="V18" s="60"/>
      <c r="W18" s="60"/>
      <c r="X18" s="60"/>
      <c r="Y18" s="60"/>
      <c r="Z18" s="60"/>
      <c r="AA18" s="60"/>
      <c r="AB18" s="60"/>
      <c r="AC18" s="126"/>
      <c r="AD18" s="60"/>
      <c r="AE18" s="60"/>
      <c r="AF18" s="131"/>
      <c r="AG18" s="60"/>
      <c r="AH18" s="60"/>
      <c r="AI18" s="60"/>
      <c r="AJ18" s="131"/>
      <c r="AK18" s="60"/>
      <c r="AL18" s="60"/>
      <c r="AM18" s="60"/>
      <c r="AN18" s="131"/>
      <c r="AO18" s="60"/>
      <c r="AP18" s="60"/>
      <c r="AQ18" s="126"/>
      <c r="AR18" s="60"/>
      <c r="AS18" s="60"/>
      <c r="AT18" s="131"/>
      <c r="AU18" s="60"/>
      <c r="AV18" s="60"/>
      <c r="AW18" s="60"/>
      <c r="AX18" s="60"/>
      <c r="AY18" s="60"/>
      <c r="AZ18" s="131"/>
      <c r="BA18" s="60"/>
      <c r="BB18" s="131"/>
      <c r="BC18" s="60"/>
      <c r="BD18" s="131"/>
      <c r="BE18" s="126"/>
      <c r="BF18" s="60"/>
      <c r="BG18" s="60"/>
      <c r="BH18" s="60"/>
      <c r="BI18" s="60"/>
      <c r="BJ18" s="131"/>
      <c r="BK18" s="60"/>
      <c r="BL18" s="131"/>
      <c r="BM18" s="60"/>
      <c r="BN18" s="60"/>
      <c r="BO18" s="60"/>
      <c r="BP18" s="131"/>
      <c r="BQ18" s="60"/>
      <c r="BR18" s="131"/>
    </row>
    <row r="19" spans="1:70" ht="12" customHeight="1">
      <c r="A19" s="331" t="s">
        <v>160</v>
      </c>
      <c r="B19" s="125">
        <v>193</v>
      </c>
      <c r="C19" s="125"/>
      <c r="D19" s="125">
        <v>220</v>
      </c>
      <c r="E19" s="125"/>
      <c r="F19" s="125">
        <v>266</v>
      </c>
      <c r="G19" s="125"/>
      <c r="H19" s="125">
        <v>0</v>
      </c>
      <c r="I19" s="125"/>
      <c r="J19" s="125">
        <v>19</v>
      </c>
      <c r="K19" s="125"/>
      <c r="L19" s="125">
        <v>-24</v>
      </c>
      <c r="M19" s="125"/>
      <c r="N19" s="125">
        <v>674</v>
      </c>
      <c r="O19" s="60"/>
      <c r="P19" s="60">
        <v>185</v>
      </c>
      <c r="Q19" s="60"/>
      <c r="R19" s="60">
        <v>218</v>
      </c>
      <c r="S19" s="60"/>
      <c r="T19" s="60">
        <v>260</v>
      </c>
      <c r="U19" s="60"/>
      <c r="V19" s="60">
        <v>0</v>
      </c>
      <c r="W19" s="60"/>
      <c r="X19" s="60">
        <v>26</v>
      </c>
      <c r="Y19" s="60"/>
      <c r="Z19" s="60">
        <v>-34</v>
      </c>
      <c r="AA19" s="60"/>
      <c r="AB19" s="60">
        <v>655</v>
      </c>
      <c r="AC19" s="126"/>
      <c r="AD19" s="60">
        <v>183</v>
      </c>
      <c r="AE19" s="60"/>
      <c r="AF19" s="60">
        <v>184</v>
      </c>
      <c r="AG19" s="60"/>
      <c r="AH19" s="60">
        <v>224</v>
      </c>
      <c r="AI19" s="60"/>
      <c r="AJ19" s="60">
        <v>0</v>
      </c>
      <c r="AK19" s="60"/>
      <c r="AL19" s="60">
        <v>23</v>
      </c>
      <c r="AM19" s="60"/>
      <c r="AN19" s="60">
        <v>-24</v>
      </c>
      <c r="AO19" s="60"/>
      <c r="AP19" s="60">
        <v>590</v>
      </c>
      <c r="AQ19" s="126"/>
      <c r="AR19" s="60">
        <v>208</v>
      </c>
      <c r="AS19" s="98"/>
      <c r="AT19" s="60">
        <v>212</v>
      </c>
      <c r="AU19" s="98"/>
      <c r="AV19" s="60">
        <v>191</v>
      </c>
      <c r="AW19" s="98"/>
      <c r="AX19" s="60">
        <v>0</v>
      </c>
      <c r="AY19" s="98"/>
      <c r="AZ19" s="60">
        <v>25</v>
      </c>
      <c r="BA19" s="98"/>
      <c r="BB19" s="60">
        <v>-30</v>
      </c>
      <c r="BC19" s="60"/>
      <c r="BD19" s="60">
        <v>606</v>
      </c>
      <c r="BE19" s="126"/>
      <c r="BF19" s="60">
        <v>205</v>
      </c>
      <c r="BG19" s="98"/>
      <c r="BH19" s="60">
        <v>236</v>
      </c>
      <c r="BI19" s="98"/>
      <c r="BJ19" s="60">
        <v>262</v>
      </c>
      <c r="BK19" s="98"/>
      <c r="BL19" s="60">
        <v>1</v>
      </c>
      <c r="BM19" s="98"/>
      <c r="BN19" s="60">
        <v>22</v>
      </c>
      <c r="BO19" s="98"/>
      <c r="BP19" s="60">
        <v>-32</v>
      </c>
      <c r="BQ19" s="60"/>
      <c r="BR19" s="60">
        <v>694</v>
      </c>
    </row>
    <row r="20" spans="1:70" ht="6.95" customHeight="1">
      <c r="A20" s="75"/>
      <c r="B20" s="125"/>
      <c r="C20" s="125"/>
      <c r="D20" s="125"/>
      <c r="E20" s="125"/>
      <c r="F20" s="125"/>
      <c r="G20" s="125"/>
      <c r="H20" s="125"/>
      <c r="I20" s="125"/>
      <c r="J20" s="125"/>
      <c r="K20" s="125"/>
      <c r="L20" s="125"/>
      <c r="M20" s="125"/>
      <c r="N20" s="125"/>
      <c r="O20" s="60"/>
      <c r="P20" s="60"/>
      <c r="Q20" s="60"/>
      <c r="R20" s="60"/>
      <c r="S20" s="60"/>
      <c r="T20" s="60"/>
      <c r="U20" s="60"/>
      <c r="V20" s="60"/>
      <c r="W20" s="60"/>
      <c r="X20" s="60"/>
      <c r="Y20" s="60"/>
      <c r="Z20" s="60"/>
      <c r="AA20" s="60"/>
      <c r="AB20" s="60"/>
      <c r="AC20" s="126"/>
      <c r="AD20" s="60"/>
      <c r="AE20" s="60"/>
      <c r="AF20" s="60"/>
      <c r="AG20" s="60"/>
      <c r="AH20" s="60"/>
      <c r="AI20" s="60"/>
      <c r="AJ20" s="60"/>
      <c r="AK20" s="60"/>
      <c r="AL20" s="60"/>
      <c r="AM20" s="60"/>
      <c r="AN20" s="60"/>
      <c r="AO20" s="60"/>
      <c r="AP20" s="60"/>
      <c r="AQ20" s="126"/>
      <c r="AR20" s="60"/>
      <c r="AS20" s="98"/>
      <c r="AT20" s="60"/>
      <c r="AU20" s="98"/>
      <c r="AV20" s="60"/>
      <c r="AW20" s="98"/>
      <c r="AX20" s="60"/>
      <c r="AY20" s="98"/>
      <c r="AZ20" s="60"/>
      <c r="BA20" s="98"/>
      <c r="BB20" s="60"/>
      <c r="BC20" s="60"/>
      <c r="BD20" s="60"/>
      <c r="BE20" s="126"/>
      <c r="BF20" s="60"/>
      <c r="BG20" s="98"/>
      <c r="BH20" s="60"/>
      <c r="BI20" s="98"/>
      <c r="BJ20" s="60"/>
      <c r="BK20" s="98"/>
      <c r="BL20" s="60"/>
      <c r="BM20" s="98"/>
      <c r="BN20" s="60"/>
      <c r="BO20" s="98"/>
      <c r="BP20" s="60"/>
      <c r="BQ20" s="60"/>
      <c r="BR20" s="60"/>
    </row>
    <row r="21" spans="1:70" ht="12" customHeight="1">
      <c r="A21" s="75" t="s">
        <v>5</v>
      </c>
      <c r="B21" s="128">
        <v>-137</v>
      </c>
      <c r="C21" s="128"/>
      <c r="D21" s="128">
        <v>-85</v>
      </c>
      <c r="E21" s="128"/>
      <c r="F21" s="128">
        <v>-68</v>
      </c>
      <c r="G21" s="128"/>
      <c r="H21" s="128">
        <v>0</v>
      </c>
      <c r="I21" s="128"/>
      <c r="J21" s="128">
        <v>-29</v>
      </c>
      <c r="K21" s="128"/>
      <c r="L21" s="127">
        <v>24</v>
      </c>
      <c r="M21" s="128"/>
      <c r="N21" s="128">
        <v>-295</v>
      </c>
      <c r="O21" s="60"/>
      <c r="P21" s="65">
        <v>-187</v>
      </c>
      <c r="Q21" s="74"/>
      <c r="R21" s="65">
        <v>-94</v>
      </c>
      <c r="S21" s="74"/>
      <c r="T21" s="65">
        <v>-67</v>
      </c>
      <c r="U21" s="74"/>
      <c r="V21" s="65">
        <v>0</v>
      </c>
      <c r="W21" s="74"/>
      <c r="X21" s="74">
        <v>-51</v>
      </c>
      <c r="Y21" s="74"/>
      <c r="Z21" s="74">
        <v>34</v>
      </c>
      <c r="AA21" s="60"/>
      <c r="AB21" s="74">
        <v>-365</v>
      </c>
      <c r="AC21" s="126"/>
      <c r="AD21" s="74">
        <v>-143</v>
      </c>
      <c r="AE21" s="74"/>
      <c r="AF21" s="65">
        <v>-82</v>
      </c>
      <c r="AG21" s="74"/>
      <c r="AH21" s="74">
        <v>-49</v>
      </c>
      <c r="AI21" s="74"/>
      <c r="AJ21" s="74">
        <v>0</v>
      </c>
      <c r="AK21" s="74"/>
      <c r="AL21" s="65">
        <v>-58</v>
      </c>
      <c r="AM21" s="74"/>
      <c r="AN21" s="74">
        <v>24</v>
      </c>
      <c r="AO21" s="60"/>
      <c r="AP21" s="74">
        <v>-308</v>
      </c>
      <c r="AQ21" s="126"/>
      <c r="AR21" s="74">
        <v>-141</v>
      </c>
      <c r="AS21" s="98"/>
      <c r="AT21" s="65">
        <v>-94</v>
      </c>
      <c r="AU21" s="98"/>
      <c r="AV21" s="65">
        <v>-78</v>
      </c>
      <c r="AW21" s="98"/>
      <c r="AX21" s="74">
        <v>0</v>
      </c>
      <c r="AY21" s="98"/>
      <c r="AZ21" s="65">
        <v>-52</v>
      </c>
      <c r="BA21" s="98"/>
      <c r="BB21" s="65">
        <v>30</v>
      </c>
      <c r="BC21" s="60"/>
      <c r="BD21" s="74">
        <v>-335</v>
      </c>
      <c r="BE21" s="126"/>
      <c r="BF21" s="65">
        <v>-135</v>
      </c>
      <c r="BG21" s="98"/>
      <c r="BH21" s="65">
        <v>-80</v>
      </c>
      <c r="BI21" s="98"/>
      <c r="BJ21" s="65">
        <v>-62</v>
      </c>
      <c r="BK21" s="98"/>
      <c r="BL21" s="74">
        <v>0</v>
      </c>
      <c r="BM21" s="98"/>
      <c r="BN21" s="74">
        <v>-36</v>
      </c>
      <c r="BO21" s="98"/>
      <c r="BP21" s="74">
        <v>32</v>
      </c>
      <c r="BQ21" s="60"/>
      <c r="BR21" s="74">
        <v>-281</v>
      </c>
    </row>
    <row r="22" spans="1:70" ht="6.95" customHeight="1">
      <c r="A22" s="82"/>
      <c r="B22" s="130"/>
      <c r="C22" s="125"/>
      <c r="D22" s="130"/>
      <c r="E22" s="125"/>
      <c r="F22" s="130"/>
      <c r="G22" s="125"/>
      <c r="H22" s="130"/>
      <c r="I22" s="125"/>
      <c r="J22" s="130"/>
      <c r="K22" s="125"/>
      <c r="L22" s="125"/>
      <c r="M22" s="125"/>
      <c r="N22" s="130"/>
      <c r="O22" s="60"/>
      <c r="P22" s="60"/>
      <c r="Q22" s="60"/>
      <c r="R22" s="60"/>
      <c r="S22" s="60"/>
      <c r="T22" s="60"/>
      <c r="U22" s="60"/>
      <c r="V22" s="60"/>
      <c r="W22" s="60"/>
      <c r="X22" s="131"/>
      <c r="Y22" s="60"/>
      <c r="Z22" s="131"/>
      <c r="AA22" s="60"/>
      <c r="AB22" s="131"/>
      <c r="AC22" s="126"/>
      <c r="AD22" s="131"/>
      <c r="AE22" s="60"/>
      <c r="AF22" s="60"/>
      <c r="AG22" s="60"/>
      <c r="AH22" s="131"/>
      <c r="AI22" s="60"/>
      <c r="AJ22" s="131"/>
      <c r="AK22" s="60"/>
      <c r="AL22" s="60"/>
      <c r="AM22" s="60"/>
      <c r="AN22" s="131"/>
      <c r="AO22" s="60"/>
      <c r="AP22" s="131"/>
      <c r="AQ22" s="126"/>
      <c r="AR22" s="131"/>
      <c r="AS22" s="60"/>
      <c r="AT22" s="60"/>
      <c r="AU22" s="60"/>
      <c r="AV22" s="60"/>
      <c r="AW22" s="60"/>
      <c r="AX22" s="131"/>
      <c r="AY22" s="60"/>
      <c r="AZ22" s="60"/>
      <c r="BA22" s="60"/>
      <c r="BB22" s="60"/>
      <c r="BC22" s="60"/>
      <c r="BD22" s="131"/>
      <c r="BE22" s="126"/>
      <c r="BF22" s="60"/>
      <c r="BG22" s="60"/>
      <c r="BH22" s="60"/>
      <c r="BI22" s="60"/>
      <c r="BJ22" s="60"/>
      <c r="BK22" s="60"/>
      <c r="BL22" s="131"/>
      <c r="BM22" s="60"/>
      <c r="BN22" s="131"/>
      <c r="BO22" s="60"/>
      <c r="BP22" s="131"/>
      <c r="BQ22" s="60"/>
      <c r="BR22" s="131"/>
    </row>
    <row r="23" spans="1:70" ht="12" customHeight="1">
      <c r="A23" s="82" t="s">
        <v>48</v>
      </c>
      <c r="B23" s="125">
        <v>56</v>
      </c>
      <c r="C23" s="125"/>
      <c r="D23" s="125">
        <v>135</v>
      </c>
      <c r="E23" s="125"/>
      <c r="F23" s="125">
        <v>198</v>
      </c>
      <c r="G23" s="125"/>
      <c r="H23" s="125">
        <v>0</v>
      </c>
      <c r="I23" s="125"/>
      <c r="J23" s="125">
        <v>-10</v>
      </c>
      <c r="K23" s="125"/>
      <c r="L23" s="125">
        <v>0</v>
      </c>
      <c r="M23" s="125"/>
      <c r="N23" s="125">
        <v>379</v>
      </c>
      <c r="O23" s="60"/>
      <c r="P23" s="60">
        <v>-2</v>
      </c>
      <c r="Q23" s="60"/>
      <c r="R23" s="60">
        <v>124</v>
      </c>
      <c r="S23" s="60"/>
      <c r="T23" s="60">
        <v>193</v>
      </c>
      <c r="U23" s="60"/>
      <c r="V23" s="60">
        <v>0</v>
      </c>
      <c r="W23" s="60"/>
      <c r="X23" s="60">
        <v>-25</v>
      </c>
      <c r="Y23" s="60"/>
      <c r="Z23" s="60">
        <v>0</v>
      </c>
      <c r="AA23" s="60"/>
      <c r="AB23" s="60">
        <v>290</v>
      </c>
      <c r="AC23" s="126"/>
      <c r="AD23" s="60">
        <v>40</v>
      </c>
      <c r="AE23" s="60"/>
      <c r="AF23" s="60">
        <v>102</v>
      </c>
      <c r="AG23" s="60"/>
      <c r="AH23" s="60">
        <v>175</v>
      </c>
      <c r="AI23" s="60"/>
      <c r="AJ23" s="60">
        <v>0</v>
      </c>
      <c r="AK23" s="60"/>
      <c r="AL23" s="60">
        <v>-35</v>
      </c>
      <c r="AM23" s="60"/>
      <c r="AN23" s="60">
        <v>0</v>
      </c>
      <c r="AO23" s="60"/>
      <c r="AP23" s="60">
        <v>282</v>
      </c>
      <c r="AQ23" s="126"/>
      <c r="AR23" s="60">
        <v>67</v>
      </c>
      <c r="AS23" s="98"/>
      <c r="AT23" s="60">
        <v>118</v>
      </c>
      <c r="AU23" s="98"/>
      <c r="AV23" s="60">
        <v>113</v>
      </c>
      <c r="AW23" s="98"/>
      <c r="AX23" s="60">
        <v>0</v>
      </c>
      <c r="AY23" s="98"/>
      <c r="AZ23" s="60">
        <v>-27</v>
      </c>
      <c r="BA23" s="98"/>
      <c r="BB23" s="60">
        <v>0</v>
      </c>
      <c r="BC23" s="60"/>
      <c r="BD23" s="60">
        <v>271</v>
      </c>
      <c r="BE23" s="126"/>
      <c r="BF23" s="60">
        <v>70</v>
      </c>
      <c r="BG23" s="98"/>
      <c r="BH23" s="60">
        <v>156</v>
      </c>
      <c r="BI23" s="98"/>
      <c r="BJ23" s="60">
        <v>200</v>
      </c>
      <c r="BK23" s="98"/>
      <c r="BL23" s="60">
        <v>1</v>
      </c>
      <c r="BM23" s="98"/>
      <c r="BN23" s="60">
        <v>-14</v>
      </c>
      <c r="BO23" s="98"/>
      <c r="BP23" s="60">
        <v>0</v>
      </c>
      <c r="BQ23" s="60"/>
      <c r="BR23" s="60">
        <v>413</v>
      </c>
    </row>
    <row r="24" spans="1:70" ht="6.95" customHeight="1">
      <c r="A24" s="132"/>
      <c r="B24" s="125"/>
      <c r="C24" s="125"/>
      <c r="D24" s="125"/>
      <c r="E24" s="125"/>
      <c r="F24" s="125"/>
      <c r="G24" s="125"/>
      <c r="H24" s="125"/>
      <c r="I24" s="125"/>
      <c r="J24" s="125"/>
      <c r="K24" s="125"/>
      <c r="L24" s="125"/>
      <c r="M24" s="125"/>
      <c r="N24" s="125"/>
      <c r="O24" s="60"/>
      <c r="P24" s="60"/>
      <c r="Q24" s="60"/>
      <c r="R24" s="60"/>
      <c r="S24" s="60"/>
      <c r="T24" s="60"/>
      <c r="U24" s="60"/>
      <c r="V24" s="60"/>
      <c r="W24" s="60"/>
      <c r="X24" s="60"/>
      <c r="Y24" s="60"/>
      <c r="Z24" s="60"/>
      <c r="AA24" s="60"/>
      <c r="AB24" s="60"/>
      <c r="AC24" s="126"/>
      <c r="AD24" s="60"/>
      <c r="AE24" s="60"/>
      <c r="AF24" s="60"/>
      <c r="AG24" s="60"/>
      <c r="AH24" s="60"/>
      <c r="AI24" s="60"/>
      <c r="AJ24" s="60"/>
      <c r="AK24" s="60"/>
      <c r="AL24" s="60"/>
      <c r="AM24" s="60"/>
      <c r="AN24" s="60"/>
      <c r="AO24" s="60"/>
      <c r="AP24" s="60"/>
      <c r="AQ24" s="126"/>
      <c r="AR24" s="60"/>
      <c r="AS24" s="98"/>
      <c r="AT24" s="60"/>
      <c r="AU24" s="98"/>
      <c r="AV24" s="60"/>
      <c r="AW24" s="98"/>
      <c r="AX24" s="60"/>
      <c r="AY24" s="98"/>
      <c r="AZ24" s="60"/>
      <c r="BA24" s="98"/>
      <c r="BB24" s="60"/>
      <c r="BC24" s="60"/>
      <c r="BD24" s="60"/>
      <c r="BE24" s="126"/>
      <c r="BF24" s="60"/>
      <c r="BG24" s="98"/>
      <c r="BH24" s="60"/>
      <c r="BI24" s="98"/>
      <c r="BJ24" s="60"/>
      <c r="BK24" s="98"/>
      <c r="BL24" s="60"/>
      <c r="BM24" s="98"/>
      <c r="BN24" s="60"/>
      <c r="BO24" s="98"/>
      <c r="BP24" s="60"/>
      <c r="BQ24" s="60"/>
      <c r="BR24" s="60"/>
    </row>
    <row r="25" spans="1:70" ht="12" customHeight="1">
      <c r="A25" s="75" t="s">
        <v>157</v>
      </c>
      <c r="B25" s="128">
        <v>26</v>
      </c>
      <c r="C25" s="128"/>
      <c r="D25" s="127">
        <v>46</v>
      </c>
      <c r="E25" s="128"/>
      <c r="F25" s="127">
        <v>46</v>
      </c>
      <c r="G25" s="128"/>
      <c r="H25" s="127">
        <v>4</v>
      </c>
      <c r="I25" s="128"/>
      <c r="J25" s="127">
        <v>1</v>
      </c>
      <c r="K25" s="128"/>
      <c r="L25" s="127">
        <v>0</v>
      </c>
      <c r="M25" s="128"/>
      <c r="N25" s="128">
        <v>123</v>
      </c>
      <c r="O25" s="60"/>
      <c r="P25" s="65">
        <v>21</v>
      </c>
      <c r="Q25" s="74"/>
      <c r="R25" s="65">
        <v>40</v>
      </c>
      <c r="S25" s="74"/>
      <c r="T25" s="74">
        <v>46</v>
      </c>
      <c r="U25" s="74"/>
      <c r="V25" s="74">
        <v>5</v>
      </c>
      <c r="W25" s="74"/>
      <c r="X25" s="65">
        <v>4</v>
      </c>
      <c r="Y25" s="74"/>
      <c r="Z25" s="74">
        <v>0</v>
      </c>
      <c r="AA25" s="60"/>
      <c r="AB25" s="74">
        <v>116</v>
      </c>
      <c r="AC25" s="126"/>
      <c r="AD25" s="74">
        <v>19</v>
      </c>
      <c r="AE25" s="74"/>
      <c r="AF25" s="74">
        <v>28</v>
      </c>
      <c r="AG25" s="74"/>
      <c r="AH25" s="65">
        <v>44</v>
      </c>
      <c r="AI25" s="74"/>
      <c r="AJ25" s="74">
        <v>4</v>
      </c>
      <c r="AK25" s="74"/>
      <c r="AL25" s="74">
        <v>2</v>
      </c>
      <c r="AM25" s="74"/>
      <c r="AN25" s="74">
        <v>0</v>
      </c>
      <c r="AO25" s="60"/>
      <c r="AP25" s="65">
        <v>97</v>
      </c>
      <c r="AQ25" s="126"/>
      <c r="AR25" s="65">
        <v>23</v>
      </c>
      <c r="AS25" s="98"/>
      <c r="AT25" s="65">
        <v>41</v>
      </c>
      <c r="AU25" s="98"/>
      <c r="AV25" s="74">
        <v>42</v>
      </c>
      <c r="AW25" s="98"/>
      <c r="AX25" s="74">
        <v>2</v>
      </c>
      <c r="AY25" s="98"/>
      <c r="AZ25" s="74">
        <v>6</v>
      </c>
      <c r="BA25" s="98"/>
      <c r="BB25" s="74">
        <v>0</v>
      </c>
      <c r="BC25" s="60"/>
      <c r="BD25" s="74">
        <v>114</v>
      </c>
      <c r="BE25" s="126"/>
      <c r="BF25" s="74">
        <v>20</v>
      </c>
      <c r="BG25" s="98"/>
      <c r="BH25" s="74">
        <v>36</v>
      </c>
      <c r="BI25" s="98"/>
      <c r="BJ25" s="74">
        <v>56</v>
      </c>
      <c r="BK25" s="98"/>
      <c r="BL25" s="74">
        <v>4</v>
      </c>
      <c r="BM25" s="98"/>
      <c r="BN25" s="74">
        <v>-5</v>
      </c>
      <c r="BO25" s="98"/>
      <c r="BP25" s="74">
        <v>0</v>
      </c>
      <c r="BQ25" s="60"/>
      <c r="BR25" s="65">
        <v>111</v>
      </c>
    </row>
    <row r="26" spans="1:70" ht="6.95" customHeight="1">
      <c r="A26" s="82"/>
      <c r="B26" s="130"/>
      <c r="C26" s="125"/>
      <c r="D26" s="125"/>
      <c r="E26" s="125"/>
      <c r="F26" s="125"/>
      <c r="G26" s="125"/>
      <c r="H26" s="125"/>
      <c r="I26" s="125"/>
      <c r="J26" s="125"/>
      <c r="K26" s="125"/>
      <c r="L26" s="125"/>
      <c r="M26" s="125"/>
      <c r="N26" s="130"/>
      <c r="O26" s="60"/>
      <c r="P26" s="60"/>
      <c r="Q26" s="60"/>
      <c r="R26" s="60"/>
      <c r="S26" s="60"/>
      <c r="T26" s="131"/>
      <c r="U26" s="60"/>
      <c r="V26" s="131"/>
      <c r="W26" s="60"/>
      <c r="X26" s="60"/>
      <c r="Y26" s="60"/>
      <c r="Z26" s="131"/>
      <c r="AA26" s="60"/>
      <c r="AB26" s="131"/>
      <c r="AC26" s="126"/>
      <c r="AD26" s="131"/>
      <c r="AE26" s="60"/>
      <c r="AF26" s="131"/>
      <c r="AG26" s="60"/>
      <c r="AH26" s="60"/>
      <c r="AI26" s="60"/>
      <c r="AJ26" s="131"/>
      <c r="AK26" s="60"/>
      <c r="AL26" s="131"/>
      <c r="AM26" s="60"/>
      <c r="AN26" s="131"/>
      <c r="AO26" s="60"/>
      <c r="AP26" s="60"/>
      <c r="AQ26" s="126"/>
      <c r="AR26" s="60"/>
      <c r="AS26" s="60"/>
      <c r="AT26" s="74"/>
      <c r="AU26" s="60"/>
      <c r="AV26" s="131"/>
      <c r="AW26" s="60"/>
      <c r="AX26" s="131"/>
      <c r="AY26" s="60"/>
      <c r="AZ26" s="131"/>
      <c r="BA26" s="60"/>
      <c r="BB26" s="131"/>
      <c r="BC26" s="60"/>
      <c r="BD26" s="131"/>
      <c r="BE26" s="126"/>
      <c r="BF26" s="131"/>
      <c r="BG26" s="60"/>
      <c r="BH26" s="131"/>
      <c r="BI26" s="60"/>
      <c r="BJ26" s="131"/>
      <c r="BK26" s="60"/>
      <c r="BL26" s="131"/>
      <c r="BM26" s="60"/>
      <c r="BN26" s="131"/>
      <c r="BO26" s="60"/>
      <c r="BP26" s="131"/>
      <c r="BQ26" s="60"/>
      <c r="BR26" s="60"/>
    </row>
    <row r="27" spans="1:70" ht="12" customHeight="1" thickBot="1">
      <c r="A27" s="82" t="s">
        <v>158</v>
      </c>
      <c r="B27" s="136">
        <v>82</v>
      </c>
      <c r="C27" s="128"/>
      <c r="D27" s="136">
        <v>181</v>
      </c>
      <c r="E27" s="128"/>
      <c r="F27" s="136">
        <v>244</v>
      </c>
      <c r="G27" s="128"/>
      <c r="H27" s="136">
        <v>4</v>
      </c>
      <c r="I27" s="128"/>
      <c r="J27" s="136">
        <v>-9</v>
      </c>
      <c r="K27" s="128"/>
      <c r="L27" s="136">
        <v>0</v>
      </c>
      <c r="M27" s="128"/>
      <c r="N27" s="136">
        <v>502</v>
      </c>
      <c r="O27" s="60"/>
      <c r="P27" s="73">
        <v>19</v>
      </c>
      <c r="Q27" s="74"/>
      <c r="R27" s="73">
        <v>164</v>
      </c>
      <c r="S27" s="74"/>
      <c r="T27" s="73">
        <v>239</v>
      </c>
      <c r="U27" s="74"/>
      <c r="V27" s="73">
        <v>5</v>
      </c>
      <c r="W27" s="74"/>
      <c r="X27" s="73">
        <v>-21</v>
      </c>
      <c r="Y27" s="74"/>
      <c r="Z27" s="73">
        <v>0</v>
      </c>
      <c r="AA27" s="60"/>
      <c r="AB27" s="73">
        <v>406</v>
      </c>
      <c r="AC27" s="126"/>
      <c r="AD27" s="73">
        <v>59</v>
      </c>
      <c r="AE27" s="74"/>
      <c r="AF27" s="73">
        <v>130</v>
      </c>
      <c r="AG27" s="74"/>
      <c r="AH27" s="73">
        <v>219</v>
      </c>
      <c r="AI27" s="74"/>
      <c r="AJ27" s="73">
        <v>4</v>
      </c>
      <c r="AK27" s="74"/>
      <c r="AL27" s="73">
        <v>-33</v>
      </c>
      <c r="AM27" s="74"/>
      <c r="AN27" s="73">
        <v>0</v>
      </c>
      <c r="AO27" s="60"/>
      <c r="AP27" s="73">
        <v>379</v>
      </c>
      <c r="AQ27" s="126"/>
      <c r="AR27" s="73">
        <v>90</v>
      </c>
      <c r="AS27" s="98"/>
      <c r="AT27" s="73">
        <v>159</v>
      </c>
      <c r="AU27" s="98"/>
      <c r="AV27" s="73">
        <v>155</v>
      </c>
      <c r="AW27" s="98"/>
      <c r="AX27" s="73">
        <v>2</v>
      </c>
      <c r="AY27" s="98"/>
      <c r="AZ27" s="73">
        <v>-21</v>
      </c>
      <c r="BA27" s="98"/>
      <c r="BB27" s="73">
        <v>0</v>
      </c>
      <c r="BC27" s="60"/>
      <c r="BD27" s="73">
        <v>385</v>
      </c>
      <c r="BE27" s="126"/>
      <c r="BF27" s="73">
        <v>90</v>
      </c>
      <c r="BG27" s="98"/>
      <c r="BH27" s="73">
        <v>192</v>
      </c>
      <c r="BI27" s="98"/>
      <c r="BJ27" s="73">
        <v>256</v>
      </c>
      <c r="BK27" s="98"/>
      <c r="BL27" s="73">
        <v>5</v>
      </c>
      <c r="BM27" s="98"/>
      <c r="BN27" s="73">
        <v>-19</v>
      </c>
      <c r="BO27" s="98"/>
      <c r="BP27" s="73">
        <v>0</v>
      </c>
      <c r="BQ27" s="60"/>
      <c r="BR27" s="73">
        <v>524</v>
      </c>
    </row>
    <row r="28" spans="1:70" ht="12" customHeight="1">
      <c r="A28" s="75"/>
      <c r="B28" s="137"/>
      <c r="C28" s="125"/>
      <c r="D28" s="137"/>
      <c r="E28" s="125"/>
      <c r="F28" s="137"/>
      <c r="G28" s="125"/>
      <c r="H28" s="137"/>
      <c r="I28" s="125"/>
      <c r="J28" s="137"/>
      <c r="K28" s="125"/>
      <c r="L28" s="137"/>
      <c r="M28" s="125"/>
      <c r="N28" s="137"/>
      <c r="O28" s="60"/>
      <c r="P28" s="66"/>
      <c r="Q28" s="66"/>
      <c r="R28" s="66"/>
      <c r="S28" s="66"/>
      <c r="T28" s="66"/>
      <c r="U28" s="60"/>
      <c r="V28" s="66"/>
      <c r="W28" s="60"/>
      <c r="X28" s="66"/>
      <c r="Y28" s="60"/>
      <c r="Z28" s="66"/>
      <c r="AA28" s="60"/>
      <c r="AB28" s="66"/>
      <c r="AC28" s="126"/>
      <c r="AD28" s="66"/>
      <c r="AE28" s="66"/>
      <c r="AF28" s="66"/>
      <c r="AG28" s="66"/>
      <c r="AH28" s="66"/>
      <c r="AI28" s="60"/>
      <c r="AJ28" s="66"/>
      <c r="AK28" s="60"/>
      <c r="AL28" s="66"/>
      <c r="AM28" s="60"/>
      <c r="AN28" s="66"/>
      <c r="AO28" s="60"/>
      <c r="AP28" s="66">
        <f>+AP27-SUM(AD27:AN27)</f>
        <v>0</v>
      </c>
      <c r="AQ28" s="126"/>
      <c r="AR28" s="66"/>
      <c r="AS28" s="66"/>
      <c r="AT28" s="66"/>
      <c r="AU28" s="66"/>
      <c r="AV28" s="66"/>
      <c r="AW28" s="60"/>
      <c r="AX28" s="66"/>
      <c r="AY28" s="60"/>
      <c r="AZ28" s="66"/>
      <c r="BA28" s="60"/>
      <c r="BB28" s="66"/>
      <c r="BC28" s="60"/>
      <c r="BD28" s="66"/>
      <c r="BE28" s="126"/>
      <c r="BF28" s="66"/>
      <c r="BG28" s="66"/>
      <c r="BH28" s="66"/>
      <c r="BI28" s="66"/>
      <c r="BJ28" s="66"/>
      <c r="BK28" s="60"/>
      <c r="BL28" s="66"/>
      <c r="BM28" s="60"/>
      <c r="BN28" s="66"/>
      <c r="BO28" s="60"/>
      <c r="BP28" s="66"/>
      <c r="BQ28" s="60"/>
      <c r="BR28" s="66"/>
    </row>
    <row r="29" spans="1:70" ht="12" customHeight="1">
      <c r="A29" s="16" t="s">
        <v>78</v>
      </c>
      <c r="B29" s="137"/>
      <c r="C29" s="125"/>
      <c r="D29" s="137"/>
      <c r="E29" s="125"/>
      <c r="F29" s="137"/>
      <c r="G29" s="125"/>
      <c r="H29" s="137"/>
      <c r="I29" s="125"/>
      <c r="J29" s="137"/>
      <c r="K29" s="125"/>
      <c r="L29" s="137"/>
      <c r="M29" s="125"/>
      <c r="N29" s="137"/>
      <c r="O29" s="60"/>
      <c r="P29" s="60"/>
      <c r="Q29" s="60"/>
      <c r="R29" s="60"/>
      <c r="S29" s="60"/>
      <c r="T29" s="60"/>
      <c r="U29" s="60"/>
      <c r="V29" s="60"/>
      <c r="W29" s="60"/>
      <c r="X29" s="60"/>
      <c r="Y29" s="60"/>
      <c r="Z29" s="60"/>
      <c r="AA29" s="60"/>
      <c r="AB29" s="60"/>
      <c r="AC29" s="126"/>
      <c r="AD29" s="60"/>
      <c r="AE29" s="60"/>
      <c r="AF29" s="60"/>
      <c r="AG29" s="60"/>
      <c r="AH29" s="60"/>
      <c r="AI29" s="60"/>
      <c r="AJ29" s="60"/>
      <c r="AK29" s="60"/>
      <c r="AL29" s="60"/>
      <c r="AM29" s="60"/>
      <c r="AN29" s="60"/>
      <c r="AO29" s="60"/>
      <c r="AP29" s="60"/>
      <c r="AQ29" s="126"/>
      <c r="AR29" s="60"/>
      <c r="AS29" s="60"/>
      <c r="AT29" s="60"/>
      <c r="AU29" s="60"/>
      <c r="AV29" s="60"/>
      <c r="AW29" s="60"/>
      <c r="AX29" s="60"/>
      <c r="AY29" s="60"/>
      <c r="AZ29" s="60"/>
      <c r="BA29" s="60"/>
      <c r="BB29" s="60"/>
      <c r="BC29" s="60"/>
      <c r="BD29" s="60"/>
      <c r="BE29" s="126"/>
      <c r="BF29" s="60"/>
      <c r="BG29" s="60"/>
      <c r="BH29" s="60"/>
      <c r="BI29" s="60"/>
      <c r="BJ29" s="60"/>
      <c r="BK29" s="60"/>
      <c r="BL29" s="60"/>
      <c r="BM29" s="60"/>
      <c r="BN29" s="60"/>
      <c r="BO29" s="60"/>
      <c r="BP29" s="60"/>
      <c r="BQ29" s="60"/>
      <c r="BR29" s="60"/>
    </row>
    <row r="30" spans="1:70" ht="6.95" customHeight="1">
      <c r="A30" s="82"/>
      <c r="B30" s="137"/>
      <c r="C30" s="125"/>
      <c r="D30" s="137"/>
      <c r="E30" s="125"/>
      <c r="F30" s="137"/>
      <c r="G30" s="125"/>
      <c r="H30" s="137"/>
      <c r="I30" s="125"/>
      <c r="J30" s="137"/>
      <c r="K30" s="125"/>
      <c r="L30" s="137"/>
      <c r="M30" s="125"/>
      <c r="N30" s="137"/>
      <c r="O30" s="60"/>
      <c r="P30" s="60"/>
      <c r="Q30" s="60"/>
      <c r="R30" s="60"/>
      <c r="S30" s="60"/>
      <c r="T30" s="60"/>
      <c r="U30" s="60"/>
      <c r="V30" s="60"/>
      <c r="W30" s="60"/>
      <c r="X30" s="60"/>
      <c r="Y30" s="60"/>
      <c r="Z30" s="60"/>
      <c r="AA30" s="60"/>
      <c r="AB30" s="60"/>
      <c r="AC30" s="126"/>
      <c r="AD30" s="60"/>
      <c r="AE30" s="60"/>
      <c r="AF30" s="60"/>
      <c r="AG30" s="60"/>
      <c r="AH30" s="60"/>
      <c r="AI30" s="60"/>
      <c r="AJ30" s="60"/>
      <c r="AK30" s="60"/>
      <c r="AL30" s="60"/>
      <c r="AM30" s="60"/>
      <c r="AN30" s="60"/>
      <c r="AO30" s="60"/>
      <c r="AP30" s="60"/>
      <c r="AQ30" s="126"/>
      <c r="AR30" s="60"/>
      <c r="AS30" s="60"/>
      <c r="AT30" s="60"/>
      <c r="AU30" s="60"/>
      <c r="AV30" s="60"/>
      <c r="AW30" s="60"/>
      <c r="AX30" s="60"/>
      <c r="AY30" s="60"/>
      <c r="AZ30" s="60"/>
      <c r="BA30" s="60"/>
      <c r="BB30" s="60"/>
      <c r="BC30" s="60"/>
      <c r="BD30" s="60"/>
      <c r="BE30" s="126"/>
      <c r="BF30" s="60"/>
      <c r="BG30" s="60"/>
      <c r="BH30" s="60"/>
      <c r="BI30" s="60"/>
      <c r="BJ30" s="60"/>
      <c r="BK30" s="60"/>
      <c r="BL30" s="60"/>
      <c r="BM30" s="60"/>
      <c r="BN30" s="60"/>
      <c r="BO30" s="60"/>
      <c r="BP30" s="60"/>
      <c r="BQ30" s="60"/>
      <c r="BR30" s="60"/>
    </row>
    <row r="31" spans="1:70" ht="12" customHeight="1">
      <c r="A31" s="75" t="s">
        <v>44</v>
      </c>
      <c r="B31" s="137">
        <f>+B27</f>
        <v>82</v>
      </c>
      <c r="C31" s="125"/>
      <c r="D31" s="137">
        <f>+D27</f>
        <v>181</v>
      </c>
      <c r="E31" s="125"/>
      <c r="F31" s="137">
        <f>+F27</f>
        <v>244</v>
      </c>
      <c r="G31" s="125"/>
      <c r="H31" s="137">
        <f>+H27</f>
        <v>4</v>
      </c>
      <c r="I31" s="125"/>
      <c r="J31" s="137">
        <f>+J27</f>
        <v>-9</v>
      </c>
      <c r="K31" s="125"/>
      <c r="L31" s="137">
        <f>+L27</f>
        <v>0</v>
      </c>
      <c r="M31" s="125"/>
      <c r="N31" s="137">
        <f>+N27</f>
        <v>502</v>
      </c>
      <c r="O31" s="60"/>
      <c r="P31" s="60">
        <f>+P27</f>
        <v>19</v>
      </c>
      <c r="Q31" s="60"/>
      <c r="R31" s="60">
        <f>+R27</f>
        <v>164</v>
      </c>
      <c r="S31" s="60"/>
      <c r="T31" s="60">
        <f>+T27</f>
        <v>239</v>
      </c>
      <c r="U31" s="60"/>
      <c r="V31" s="60">
        <f>+V27</f>
        <v>5</v>
      </c>
      <c r="W31" s="60"/>
      <c r="X31" s="60">
        <v>-21</v>
      </c>
      <c r="Y31" s="60"/>
      <c r="Z31" s="60">
        <f>+Z27</f>
        <v>0</v>
      </c>
      <c r="AA31" s="60"/>
      <c r="AB31" s="60">
        <f>+AB27</f>
        <v>406</v>
      </c>
      <c r="AC31" s="126"/>
      <c r="AD31" s="60">
        <f>+AD27</f>
        <v>59</v>
      </c>
      <c r="AE31" s="60"/>
      <c r="AF31" s="60">
        <f>+AF27</f>
        <v>130</v>
      </c>
      <c r="AG31" s="60"/>
      <c r="AH31" s="60">
        <f>+AH27</f>
        <v>219</v>
      </c>
      <c r="AI31" s="60"/>
      <c r="AJ31" s="60">
        <f>+AJ27</f>
        <v>4</v>
      </c>
      <c r="AK31" s="60"/>
      <c r="AL31" s="60">
        <f>+AL27</f>
        <v>-33</v>
      </c>
      <c r="AM31" s="60"/>
      <c r="AN31" s="60">
        <f>+AN27</f>
        <v>0</v>
      </c>
      <c r="AO31" s="60"/>
      <c r="AP31" s="60">
        <f>+AP27</f>
        <v>379</v>
      </c>
      <c r="AQ31" s="126"/>
      <c r="AR31" s="60">
        <f>+AR27</f>
        <v>90</v>
      </c>
      <c r="AS31" s="60"/>
      <c r="AT31" s="60">
        <f>+AT27</f>
        <v>159</v>
      </c>
      <c r="AU31" s="60"/>
      <c r="AV31" s="60">
        <f>+AV27</f>
        <v>155</v>
      </c>
      <c r="AW31" s="60"/>
      <c r="AX31" s="60">
        <f>+AX27</f>
        <v>2</v>
      </c>
      <c r="AY31" s="60"/>
      <c r="AZ31" s="60">
        <f>+AZ27</f>
        <v>-21</v>
      </c>
      <c r="BA31" s="60"/>
      <c r="BB31" s="60">
        <f>+BB27</f>
        <v>0</v>
      </c>
      <c r="BC31" s="60"/>
      <c r="BD31" s="60">
        <f>+BD27</f>
        <v>385</v>
      </c>
      <c r="BE31" s="126"/>
      <c r="BF31" s="60">
        <f>+BF27</f>
        <v>90</v>
      </c>
      <c r="BG31" s="60"/>
      <c r="BH31" s="60">
        <f>+BH27</f>
        <v>192</v>
      </c>
      <c r="BI31" s="60"/>
      <c r="BJ31" s="60">
        <f>+BJ27</f>
        <v>256</v>
      </c>
      <c r="BK31" s="60"/>
      <c r="BL31" s="60">
        <f>+BL27</f>
        <v>5</v>
      </c>
      <c r="BM31" s="60"/>
      <c r="BN31" s="60">
        <f>+BN27</f>
        <v>-19</v>
      </c>
      <c r="BO31" s="60"/>
      <c r="BP31" s="60">
        <f>+BP27</f>
        <v>0</v>
      </c>
      <c r="BQ31" s="60"/>
      <c r="BR31" s="60">
        <f>+BR27</f>
        <v>524</v>
      </c>
    </row>
    <row r="32" spans="1:70" ht="12" customHeight="1">
      <c r="A32" s="75" t="s">
        <v>8</v>
      </c>
      <c r="B32" s="137"/>
      <c r="C32" s="125"/>
      <c r="D32" s="137"/>
      <c r="E32" s="125"/>
      <c r="F32" s="137"/>
      <c r="G32" s="125"/>
      <c r="H32" s="137"/>
      <c r="I32" s="125"/>
      <c r="J32" s="137"/>
      <c r="K32" s="125"/>
      <c r="L32" s="137"/>
      <c r="M32" s="125"/>
      <c r="N32" s="137"/>
      <c r="O32" s="60"/>
      <c r="P32" s="60">
        <v>0</v>
      </c>
      <c r="Q32" s="60"/>
      <c r="R32" s="60">
        <v>0</v>
      </c>
      <c r="S32" s="60"/>
      <c r="T32" s="60">
        <v>-1</v>
      </c>
      <c r="U32" s="60"/>
      <c r="V32" s="60">
        <v>0</v>
      </c>
      <c r="W32" s="60"/>
      <c r="X32" s="60">
        <v>0</v>
      </c>
      <c r="Y32" s="60"/>
      <c r="Z32" s="60">
        <v>0</v>
      </c>
      <c r="AA32" s="60"/>
      <c r="AB32" s="60">
        <v>-1</v>
      </c>
      <c r="AC32" s="126"/>
      <c r="AD32" s="60">
        <v>-1</v>
      </c>
      <c r="AE32" s="60"/>
      <c r="AF32" s="60">
        <v>1</v>
      </c>
      <c r="AG32" s="60"/>
      <c r="AH32" s="60">
        <v>0</v>
      </c>
      <c r="AI32" s="60"/>
      <c r="AJ32" s="60">
        <v>0</v>
      </c>
      <c r="AK32" s="60"/>
      <c r="AL32" s="60">
        <v>0</v>
      </c>
      <c r="AM32" s="60"/>
      <c r="AN32" s="60">
        <v>0</v>
      </c>
      <c r="AO32" s="60"/>
      <c r="AP32" s="60">
        <v>0</v>
      </c>
      <c r="AQ32" s="126"/>
      <c r="AR32" s="60">
        <v>0</v>
      </c>
      <c r="AS32" s="60"/>
      <c r="AT32" s="60">
        <v>0</v>
      </c>
      <c r="AU32" s="60"/>
      <c r="AV32" s="60">
        <v>1</v>
      </c>
      <c r="AW32" s="60"/>
      <c r="AX32" s="60">
        <v>0</v>
      </c>
      <c r="AY32" s="60"/>
      <c r="AZ32" s="60">
        <v>0</v>
      </c>
      <c r="BA32" s="60"/>
      <c r="BB32" s="60">
        <v>0</v>
      </c>
      <c r="BC32" s="60"/>
      <c r="BD32" s="60">
        <v>1</v>
      </c>
      <c r="BE32" s="126"/>
      <c r="BF32" s="60">
        <v>0</v>
      </c>
      <c r="BG32" s="60"/>
      <c r="BH32" s="60">
        <v>0</v>
      </c>
      <c r="BI32" s="60"/>
      <c r="BJ32" s="60">
        <v>-4</v>
      </c>
      <c r="BK32" s="60"/>
      <c r="BL32" s="60">
        <v>0</v>
      </c>
      <c r="BM32" s="60"/>
      <c r="BN32" s="60">
        <v>0</v>
      </c>
      <c r="BO32" s="60"/>
      <c r="BP32" s="60">
        <v>0</v>
      </c>
      <c r="BQ32" s="60"/>
      <c r="BR32" s="60">
        <v>-4</v>
      </c>
    </row>
    <row r="33" spans="1:70" ht="12" customHeight="1">
      <c r="A33" s="75" t="s">
        <v>76</v>
      </c>
      <c r="B33" s="134">
        <v>0</v>
      </c>
      <c r="C33" s="125"/>
      <c r="D33" s="134">
        <v>0</v>
      </c>
      <c r="E33" s="125"/>
      <c r="F33" s="134">
        <v>0</v>
      </c>
      <c r="G33" s="125"/>
      <c r="H33" s="134">
        <v>0</v>
      </c>
      <c r="I33" s="125"/>
      <c r="J33" s="134">
        <v>5</v>
      </c>
      <c r="K33" s="125"/>
      <c r="L33" s="134">
        <v>0</v>
      </c>
      <c r="M33" s="125"/>
      <c r="N33" s="134">
        <v>5</v>
      </c>
      <c r="O33" s="60"/>
      <c r="P33" s="66">
        <v>0</v>
      </c>
      <c r="Q33" s="66"/>
      <c r="R33" s="66">
        <v>0</v>
      </c>
      <c r="S33" s="66"/>
      <c r="T33" s="66">
        <v>0</v>
      </c>
      <c r="U33" s="66"/>
      <c r="V33" s="66">
        <v>0</v>
      </c>
      <c r="W33" s="98"/>
      <c r="X33" s="98">
        <v>1</v>
      </c>
      <c r="Y33" s="60"/>
      <c r="Z33" s="60">
        <v>0</v>
      </c>
      <c r="AA33" s="60"/>
      <c r="AB33" s="60">
        <v>1</v>
      </c>
      <c r="AC33" s="126"/>
      <c r="AD33" s="60">
        <v>0</v>
      </c>
      <c r="AE33" s="60"/>
      <c r="AF33" s="60">
        <v>0</v>
      </c>
      <c r="AG33" s="60"/>
      <c r="AH33" s="60">
        <v>0</v>
      </c>
      <c r="AI33" s="60"/>
      <c r="AJ33" s="60">
        <v>0</v>
      </c>
      <c r="AK33" s="60"/>
      <c r="AL33" s="60">
        <v>2</v>
      </c>
      <c r="AM33" s="60"/>
      <c r="AN33" s="60">
        <v>0</v>
      </c>
      <c r="AO33" s="60"/>
      <c r="AP33" s="60">
        <v>2</v>
      </c>
      <c r="AQ33" s="126"/>
      <c r="AR33" s="60">
        <v>0</v>
      </c>
      <c r="AS33" s="60"/>
      <c r="AT33" s="60">
        <v>0</v>
      </c>
      <c r="AU33" s="60"/>
      <c r="AV33" s="60">
        <v>0</v>
      </c>
      <c r="AW33" s="60"/>
      <c r="AX33" s="60">
        <v>0</v>
      </c>
      <c r="AY33" s="60"/>
      <c r="AZ33" s="60">
        <v>-2</v>
      </c>
      <c r="BA33" s="60"/>
      <c r="BB33" s="60">
        <v>0</v>
      </c>
      <c r="BC33" s="60"/>
      <c r="BD33" s="60">
        <v>-2</v>
      </c>
      <c r="BE33" s="126"/>
      <c r="BF33" s="60">
        <v>0</v>
      </c>
      <c r="BG33" s="60"/>
      <c r="BH33" s="60">
        <v>0</v>
      </c>
      <c r="BI33" s="60"/>
      <c r="BJ33" s="60">
        <v>0</v>
      </c>
      <c r="BK33" s="60"/>
      <c r="BL33" s="60">
        <v>0</v>
      </c>
      <c r="BM33" s="60"/>
      <c r="BN33" s="60">
        <v>3</v>
      </c>
      <c r="BO33" s="60"/>
      <c r="BP33" s="60">
        <v>0</v>
      </c>
      <c r="BQ33" s="60"/>
      <c r="BR33" s="60">
        <v>3</v>
      </c>
    </row>
    <row r="34" spans="1:70" ht="12" customHeight="1">
      <c r="A34" s="75" t="s">
        <v>125</v>
      </c>
      <c r="B34" s="125">
        <v>0</v>
      </c>
      <c r="C34" s="125"/>
      <c r="D34" s="125">
        <v>0</v>
      </c>
      <c r="E34" s="125"/>
      <c r="F34" s="125">
        <v>0</v>
      </c>
      <c r="G34" s="125"/>
      <c r="H34" s="125">
        <v>0</v>
      </c>
      <c r="I34" s="125"/>
      <c r="J34" s="125">
        <v>0</v>
      </c>
      <c r="K34" s="125"/>
      <c r="L34" s="125">
        <v>0</v>
      </c>
      <c r="M34" s="125"/>
      <c r="N34" s="125">
        <v>0</v>
      </c>
      <c r="O34" s="60"/>
      <c r="P34" s="60">
        <v>0</v>
      </c>
      <c r="Q34" s="60"/>
      <c r="R34" s="60">
        <v>0</v>
      </c>
      <c r="S34" s="60"/>
      <c r="T34" s="60">
        <v>0</v>
      </c>
      <c r="U34" s="60"/>
      <c r="V34" s="60">
        <v>0</v>
      </c>
      <c r="W34" s="60"/>
      <c r="X34" s="60">
        <v>0</v>
      </c>
      <c r="Y34" s="60"/>
      <c r="Z34" s="60">
        <v>0</v>
      </c>
      <c r="AA34" s="60"/>
      <c r="AB34" s="60">
        <v>0</v>
      </c>
      <c r="AC34" s="126"/>
      <c r="AD34" s="60">
        <v>0</v>
      </c>
      <c r="AE34" s="60"/>
      <c r="AF34" s="60">
        <v>0</v>
      </c>
      <c r="AG34" s="60"/>
      <c r="AH34" s="60">
        <v>0</v>
      </c>
      <c r="AI34" s="60"/>
      <c r="AJ34" s="60">
        <v>0</v>
      </c>
      <c r="AK34" s="60"/>
      <c r="AL34" s="60">
        <v>0</v>
      </c>
      <c r="AM34" s="60"/>
      <c r="AN34" s="60">
        <v>0</v>
      </c>
      <c r="AO34" s="60"/>
      <c r="AP34" s="60">
        <v>0</v>
      </c>
      <c r="AQ34" s="126"/>
      <c r="AR34" s="60">
        <v>0</v>
      </c>
      <c r="AS34" s="98"/>
      <c r="AT34" s="60">
        <v>0</v>
      </c>
      <c r="AU34" s="98"/>
      <c r="AV34" s="60">
        <v>0</v>
      </c>
      <c r="AW34" s="98"/>
      <c r="AX34" s="60">
        <v>0</v>
      </c>
      <c r="AY34" s="98"/>
      <c r="AZ34" s="60">
        <v>0</v>
      </c>
      <c r="BA34" s="98"/>
      <c r="BB34" s="60">
        <v>0</v>
      </c>
      <c r="BC34" s="60"/>
      <c r="BD34" s="60">
        <v>0</v>
      </c>
      <c r="BE34" s="126"/>
      <c r="BF34" s="60">
        <v>0</v>
      </c>
      <c r="BG34" s="98"/>
      <c r="BH34" s="60">
        <v>0</v>
      </c>
      <c r="BI34" s="98"/>
      <c r="BJ34" s="60">
        <v>0</v>
      </c>
      <c r="BK34" s="98"/>
      <c r="BL34" s="60">
        <v>0</v>
      </c>
      <c r="BM34" s="98"/>
      <c r="BN34" s="60">
        <v>0</v>
      </c>
      <c r="BO34" s="98"/>
      <c r="BP34" s="60">
        <v>0</v>
      </c>
      <c r="BQ34" s="60"/>
      <c r="BR34" s="60">
        <v>0</v>
      </c>
    </row>
    <row r="35" spans="1:70" ht="12" customHeight="1">
      <c r="A35" s="75" t="s">
        <v>77</v>
      </c>
      <c r="B35" s="128">
        <v>0</v>
      </c>
      <c r="C35" s="128"/>
      <c r="D35" s="128">
        <v>0</v>
      </c>
      <c r="E35" s="128"/>
      <c r="F35" s="127">
        <v>0</v>
      </c>
      <c r="G35" s="128"/>
      <c r="H35" s="127">
        <v>0</v>
      </c>
      <c r="I35" s="128"/>
      <c r="J35" s="127">
        <v>0</v>
      </c>
      <c r="K35" s="128"/>
      <c r="L35" s="127">
        <v>0</v>
      </c>
      <c r="M35" s="128"/>
      <c r="N35" s="127">
        <v>0</v>
      </c>
      <c r="O35" s="60"/>
      <c r="P35" s="65">
        <v>0</v>
      </c>
      <c r="Q35" s="74"/>
      <c r="R35" s="65">
        <v>0</v>
      </c>
      <c r="S35" s="74"/>
      <c r="T35" s="74">
        <v>0</v>
      </c>
      <c r="U35" s="74"/>
      <c r="V35" s="65">
        <v>0</v>
      </c>
      <c r="W35" s="74"/>
      <c r="X35" s="65">
        <v>0</v>
      </c>
      <c r="Y35" s="74"/>
      <c r="Z35" s="65">
        <v>0</v>
      </c>
      <c r="AA35" s="60"/>
      <c r="AB35" s="74">
        <v>0</v>
      </c>
      <c r="AC35" s="126"/>
      <c r="AD35" s="65">
        <v>0</v>
      </c>
      <c r="AE35" s="74"/>
      <c r="AF35" s="74">
        <v>0</v>
      </c>
      <c r="AG35" s="74"/>
      <c r="AH35" s="65">
        <v>0</v>
      </c>
      <c r="AI35" s="74"/>
      <c r="AJ35" s="65">
        <v>0</v>
      </c>
      <c r="AK35" s="74"/>
      <c r="AL35" s="65">
        <v>0</v>
      </c>
      <c r="AM35" s="74"/>
      <c r="AN35" s="65">
        <v>0</v>
      </c>
      <c r="AO35" s="60"/>
      <c r="AP35" s="74">
        <v>0</v>
      </c>
      <c r="AQ35" s="126"/>
      <c r="AR35" s="65">
        <v>0</v>
      </c>
      <c r="AS35" s="98"/>
      <c r="AT35" s="74">
        <v>0</v>
      </c>
      <c r="AU35" s="98"/>
      <c r="AV35" s="74">
        <v>0</v>
      </c>
      <c r="AW35" s="98"/>
      <c r="AX35" s="65">
        <v>0</v>
      </c>
      <c r="AY35" s="98"/>
      <c r="AZ35" s="74">
        <v>0</v>
      </c>
      <c r="BA35" s="98"/>
      <c r="BB35" s="65">
        <v>0</v>
      </c>
      <c r="BC35" s="60"/>
      <c r="BD35" s="65">
        <v>0</v>
      </c>
      <c r="BE35" s="126"/>
      <c r="BF35" s="65">
        <v>0</v>
      </c>
      <c r="BG35" s="98"/>
      <c r="BH35" s="65">
        <v>0</v>
      </c>
      <c r="BI35" s="98"/>
      <c r="BJ35" s="74">
        <v>0</v>
      </c>
      <c r="BK35" s="98"/>
      <c r="BL35" s="65">
        <v>0</v>
      </c>
      <c r="BM35" s="98"/>
      <c r="BN35" s="65">
        <v>0</v>
      </c>
      <c r="BO35" s="98"/>
      <c r="BP35" s="65">
        <v>0</v>
      </c>
      <c r="BQ35" s="60"/>
      <c r="BR35" s="65">
        <v>0</v>
      </c>
    </row>
    <row r="36" spans="1:70" ht="6.95" customHeight="1">
      <c r="B36" s="138"/>
      <c r="C36" s="137"/>
      <c r="D36" s="138"/>
      <c r="E36" s="137"/>
      <c r="F36" s="137"/>
      <c r="G36" s="137"/>
      <c r="H36" s="137"/>
      <c r="I36" s="137"/>
      <c r="J36" s="137"/>
      <c r="K36" s="137"/>
      <c r="L36" s="137"/>
      <c r="M36" s="125"/>
      <c r="N36" s="137"/>
      <c r="O36" s="60"/>
      <c r="P36" s="139"/>
      <c r="Q36" s="139"/>
      <c r="R36" s="139"/>
      <c r="S36" s="139"/>
      <c r="T36" s="140"/>
      <c r="U36" s="139"/>
      <c r="V36" s="139"/>
      <c r="W36" s="139"/>
      <c r="X36" s="139"/>
      <c r="Y36" s="139"/>
      <c r="Z36" s="139"/>
      <c r="AA36" s="60"/>
      <c r="AB36" s="140"/>
      <c r="AC36" s="126"/>
      <c r="AD36" s="139"/>
      <c r="AE36" s="139"/>
      <c r="AF36" s="140"/>
      <c r="AG36" s="139"/>
      <c r="AH36" s="139"/>
      <c r="AI36" s="139"/>
      <c r="AJ36" s="139"/>
      <c r="AK36" s="139"/>
      <c r="AL36" s="139"/>
      <c r="AM36" s="139"/>
      <c r="AN36" s="139"/>
      <c r="AO36" s="60"/>
      <c r="AP36" s="140"/>
      <c r="AQ36" s="126"/>
      <c r="AR36" s="139"/>
      <c r="AS36" s="139"/>
      <c r="AT36" s="140"/>
      <c r="AU36" s="139"/>
      <c r="AV36" s="140"/>
      <c r="AW36" s="139"/>
      <c r="AX36" s="139"/>
      <c r="AY36" s="139"/>
      <c r="AZ36" s="140"/>
      <c r="BA36" s="139"/>
      <c r="BB36" s="139"/>
      <c r="BC36" s="60"/>
      <c r="BD36" s="139"/>
      <c r="BE36" s="126"/>
      <c r="BF36" s="139"/>
      <c r="BG36" s="139"/>
      <c r="BH36" s="139"/>
      <c r="BI36" s="139"/>
      <c r="BJ36" s="140"/>
      <c r="BK36" s="139"/>
      <c r="BL36" s="139"/>
      <c r="BM36" s="139"/>
      <c r="BN36" s="139"/>
      <c r="BO36" s="139"/>
      <c r="BP36" s="139"/>
      <c r="BQ36" s="60"/>
      <c r="BR36" s="139"/>
    </row>
    <row r="37" spans="1:70" ht="12" customHeight="1" thickBot="1">
      <c r="A37" s="141" t="s">
        <v>45</v>
      </c>
      <c r="B37" s="142">
        <f>+SUM(B31:B35)</f>
        <v>82</v>
      </c>
      <c r="C37" s="134"/>
      <c r="D37" s="142">
        <f>+SUM(D31:D35)</f>
        <v>181</v>
      </c>
      <c r="E37" s="134"/>
      <c r="F37" s="142">
        <f>+SUM(F31:F35)</f>
        <v>244</v>
      </c>
      <c r="G37" s="134"/>
      <c r="H37" s="142">
        <f>+SUM(H31:H35)</f>
        <v>4</v>
      </c>
      <c r="I37" s="134"/>
      <c r="J37" s="142">
        <f>+SUM(J31:J35)</f>
        <v>-4</v>
      </c>
      <c r="K37" s="134"/>
      <c r="L37" s="142">
        <f>+SUM(L31:L35)</f>
        <v>0</v>
      </c>
      <c r="M37" s="128"/>
      <c r="N37" s="142">
        <f>+SUM(N31:N35)</f>
        <v>507</v>
      </c>
      <c r="O37" s="74"/>
      <c r="P37" s="143">
        <f>+SUM(P31:P35)</f>
        <v>19</v>
      </c>
      <c r="Q37" s="135"/>
      <c r="R37" s="143">
        <f>+SUM(R31:R35)</f>
        <v>164</v>
      </c>
      <c r="S37" s="135"/>
      <c r="T37" s="143">
        <f>+SUM(T31:T35)</f>
        <v>238</v>
      </c>
      <c r="U37" s="135"/>
      <c r="V37" s="143">
        <f>+SUM(V31:V35)</f>
        <v>5</v>
      </c>
      <c r="W37" s="135"/>
      <c r="X37" s="143">
        <f>+SUM(X31:X35)</f>
        <v>-20</v>
      </c>
      <c r="Y37" s="135"/>
      <c r="Z37" s="143">
        <f>+SUM(Z31:Z35)</f>
        <v>0</v>
      </c>
      <c r="AA37" s="74"/>
      <c r="AB37" s="143">
        <f>+SUM(AB31:AB35)</f>
        <v>406</v>
      </c>
      <c r="AC37" s="144"/>
      <c r="AD37" s="143">
        <f>+SUM(AD31:AD35)</f>
        <v>58</v>
      </c>
      <c r="AE37" s="135"/>
      <c r="AF37" s="143">
        <f>+SUM(AF31:AF35)</f>
        <v>131</v>
      </c>
      <c r="AG37" s="135"/>
      <c r="AH37" s="143">
        <f>+SUM(AH31:AH35)</f>
        <v>219</v>
      </c>
      <c r="AI37" s="135"/>
      <c r="AJ37" s="143">
        <f>+SUM(AJ31:AJ35)</f>
        <v>4</v>
      </c>
      <c r="AK37" s="135"/>
      <c r="AL37" s="143">
        <f>+SUM(AL31:AL35)</f>
        <v>-31</v>
      </c>
      <c r="AM37" s="135"/>
      <c r="AN37" s="143">
        <f>+SUM(AN31:AN35)</f>
        <v>0</v>
      </c>
      <c r="AO37" s="74"/>
      <c r="AP37" s="143">
        <f>+SUM(AP31:AP35)</f>
        <v>381</v>
      </c>
      <c r="AQ37" s="144"/>
      <c r="AR37" s="143">
        <f>+SUM(AR31:AR35)</f>
        <v>90</v>
      </c>
      <c r="AS37" s="135"/>
      <c r="AT37" s="143">
        <f>+SUM(AT31:AT35)</f>
        <v>159</v>
      </c>
      <c r="AU37" s="135"/>
      <c r="AV37" s="143">
        <f>+SUM(AV31:AV35)</f>
        <v>156</v>
      </c>
      <c r="AW37" s="135"/>
      <c r="AX37" s="143">
        <f>+SUM(AX31:AX35)</f>
        <v>2</v>
      </c>
      <c r="AY37" s="135"/>
      <c r="AZ37" s="143">
        <f>+SUM(AZ31:AZ35)</f>
        <v>-23</v>
      </c>
      <c r="BA37" s="135"/>
      <c r="BB37" s="143">
        <f>+SUM(BB31:BB35)</f>
        <v>0</v>
      </c>
      <c r="BC37" s="74"/>
      <c r="BD37" s="143">
        <f>+SUM(BD31:BD35)</f>
        <v>384</v>
      </c>
      <c r="BE37" s="144"/>
      <c r="BF37" s="143">
        <f>+SUM(BF31:BF35)</f>
        <v>90</v>
      </c>
      <c r="BG37" s="135"/>
      <c r="BH37" s="143">
        <f>+SUM(BH31:BH35)</f>
        <v>192</v>
      </c>
      <c r="BI37" s="135"/>
      <c r="BJ37" s="143">
        <f>+SUM(BJ31:BJ35)</f>
        <v>252</v>
      </c>
      <c r="BK37" s="135"/>
      <c r="BL37" s="143">
        <f>+SUM(BL31:BL35)</f>
        <v>5</v>
      </c>
      <c r="BM37" s="135"/>
      <c r="BN37" s="143">
        <f>+SUM(BN31:BN35)</f>
        <v>-16</v>
      </c>
      <c r="BO37" s="135"/>
      <c r="BP37" s="143">
        <f>+SUM(BP31:BP35)</f>
        <v>0</v>
      </c>
      <c r="BQ37" s="74"/>
      <c r="BR37" s="143">
        <f>+SUM(BR31:BR35)</f>
        <v>523</v>
      </c>
    </row>
    <row r="38" spans="1:70" ht="12" customHeight="1">
      <c r="B38" s="137"/>
      <c r="C38" s="125"/>
      <c r="D38" s="137"/>
      <c r="E38" s="125"/>
      <c r="F38" s="137"/>
      <c r="G38" s="125"/>
      <c r="H38" s="137"/>
      <c r="I38" s="125"/>
      <c r="J38" s="137"/>
      <c r="K38" s="125"/>
      <c r="L38" s="137"/>
      <c r="M38" s="125"/>
      <c r="N38" s="137"/>
      <c r="O38" s="60"/>
      <c r="P38" s="60"/>
      <c r="Q38" s="60"/>
      <c r="R38" s="60"/>
      <c r="S38" s="60"/>
      <c r="T38" s="60"/>
      <c r="U38" s="60"/>
      <c r="V38" s="60"/>
      <c r="W38" s="60"/>
      <c r="X38" s="60"/>
      <c r="Y38" s="60"/>
      <c r="Z38" s="60"/>
      <c r="AA38" s="60"/>
      <c r="AB38" s="60"/>
      <c r="AC38" s="126"/>
      <c r="AD38" s="60"/>
      <c r="AE38" s="60"/>
      <c r="AF38" s="60"/>
      <c r="AG38" s="60"/>
      <c r="AH38" s="60"/>
      <c r="AI38" s="60"/>
      <c r="AJ38" s="60"/>
      <c r="AK38" s="60"/>
      <c r="AL38" s="60"/>
      <c r="AM38" s="60"/>
      <c r="AN38" s="60"/>
      <c r="AO38" s="60"/>
      <c r="AP38" s="60"/>
      <c r="AQ38" s="126"/>
      <c r="AR38" s="60"/>
      <c r="AS38" s="60"/>
      <c r="AT38" s="60"/>
      <c r="AU38" s="60"/>
      <c r="AV38" s="60"/>
      <c r="AW38" s="60"/>
      <c r="AX38" s="60"/>
      <c r="AY38" s="60"/>
      <c r="AZ38" s="60"/>
      <c r="BA38" s="60"/>
      <c r="BB38" s="60"/>
      <c r="BC38" s="60"/>
      <c r="BD38" s="60"/>
      <c r="BE38" s="126"/>
      <c r="BF38" s="60"/>
      <c r="BG38" s="60"/>
      <c r="BH38" s="60"/>
      <c r="BI38" s="60"/>
      <c r="BJ38" s="60"/>
      <c r="BK38" s="60"/>
      <c r="BL38" s="60"/>
      <c r="BM38" s="60"/>
      <c r="BN38" s="60"/>
      <c r="BO38" s="60"/>
      <c r="BP38" s="60"/>
      <c r="BQ38" s="60"/>
      <c r="BR38" s="60"/>
    </row>
    <row r="39" spans="1:70" ht="12" customHeight="1">
      <c r="A39" s="16" t="s">
        <v>95</v>
      </c>
      <c r="B39" s="137"/>
      <c r="C39" s="125"/>
      <c r="D39" s="137"/>
      <c r="E39" s="125"/>
      <c r="F39" s="137"/>
      <c r="G39" s="125"/>
      <c r="H39" s="137"/>
      <c r="I39" s="125"/>
      <c r="J39" s="137"/>
      <c r="K39" s="125"/>
      <c r="L39" s="137"/>
      <c r="M39" s="125"/>
      <c r="N39" s="137"/>
      <c r="O39" s="60"/>
      <c r="P39" s="60"/>
      <c r="Q39" s="60"/>
      <c r="R39" s="60"/>
      <c r="S39" s="60"/>
      <c r="T39" s="60"/>
      <c r="U39" s="60"/>
      <c r="V39" s="60"/>
      <c r="W39" s="60"/>
      <c r="X39" s="60"/>
      <c r="Y39" s="60"/>
      <c r="Z39" s="60"/>
      <c r="AA39" s="60"/>
      <c r="AB39" s="60"/>
      <c r="AC39" s="126"/>
      <c r="AD39" s="60"/>
      <c r="AE39" s="60"/>
      <c r="AF39" s="60"/>
      <c r="AG39" s="60"/>
      <c r="AH39" s="60"/>
      <c r="AI39" s="60"/>
      <c r="AJ39" s="60"/>
      <c r="AK39" s="60"/>
      <c r="AL39" s="60"/>
      <c r="AM39" s="60"/>
      <c r="AN39" s="60"/>
      <c r="AO39" s="60"/>
      <c r="AP39" s="60"/>
      <c r="AQ39" s="126"/>
      <c r="AR39" s="60"/>
      <c r="AS39" s="60"/>
      <c r="AT39" s="60"/>
      <c r="AU39" s="60"/>
      <c r="AV39" s="60"/>
      <c r="AW39" s="60"/>
      <c r="AX39" s="60"/>
      <c r="AY39" s="60"/>
      <c r="AZ39" s="60"/>
      <c r="BA39" s="60"/>
      <c r="BB39" s="60"/>
      <c r="BC39" s="60"/>
      <c r="BD39" s="60"/>
      <c r="BE39" s="126"/>
      <c r="BF39" s="60"/>
      <c r="BG39" s="60"/>
      <c r="BH39" s="60"/>
      <c r="BI39" s="60"/>
      <c r="BJ39" s="60"/>
      <c r="BK39" s="60"/>
      <c r="BL39" s="60"/>
      <c r="BM39" s="60"/>
      <c r="BN39" s="60"/>
      <c r="BO39" s="60"/>
      <c r="BP39" s="60"/>
      <c r="BQ39" s="60"/>
      <c r="BR39" s="60"/>
    </row>
    <row r="40" spans="1:70" ht="6.95" customHeight="1">
      <c r="A40" s="82"/>
      <c r="B40" s="137"/>
      <c r="C40" s="125"/>
      <c r="D40" s="137"/>
      <c r="E40" s="125"/>
      <c r="F40" s="137"/>
      <c r="G40" s="125"/>
      <c r="H40" s="137"/>
      <c r="I40" s="125"/>
      <c r="J40" s="137"/>
      <c r="K40" s="125"/>
      <c r="L40" s="137"/>
      <c r="M40" s="125"/>
      <c r="N40" s="137"/>
      <c r="O40" s="60"/>
      <c r="P40" s="60"/>
      <c r="Q40" s="60"/>
      <c r="R40" s="60"/>
      <c r="S40" s="60"/>
      <c r="T40" s="60"/>
      <c r="U40" s="60"/>
      <c r="V40" s="60"/>
      <c r="W40" s="60"/>
      <c r="X40" s="60"/>
      <c r="Y40" s="60"/>
      <c r="Z40" s="60"/>
      <c r="AA40" s="60"/>
      <c r="AB40" s="60"/>
      <c r="AC40" s="126"/>
      <c r="AD40" s="60"/>
      <c r="AE40" s="60"/>
      <c r="AF40" s="60"/>
      <c r="AG40" s="60"/>
      <c r="AH40" s="60"/>
      <c r="AI40" s="60"/>
      <c r="AJ40" s="60"/>
      <c r="AK40" s="60"/>
      <c r="AL40" s="60"/>
      <c r="AM40" s="60"/>
      <c r="AN40" s="60"/>
      <c r="AO40" s="60"/>
      <c r="AP40" s="60"/>
      <c r="AQ40" s="126"/>
      <c r="AR40" s="60"/>
      <c r="AS40" s="60"/>
      <c r="AT40" s="60"/>
      <c r="AU40" s="60"/>
      <c r="AV40" s="60"/>
      <c r="AW40" s="60"/>
      <c r="AX40" s="60"/>
      <c r="AY40" s="60"/>
      <c r="AZ40" s="60"/>
      <c r="BA40" s="60"/>
      <c r="BB40" s="60"/>
      <c r="BC40" s="60"/>
      <c r="BD40" s="60"/>
      <c r="BE40" s="126"/>
      <c r="BF40" s="60"/>
      <c r="BG40" s="60"/>
      <c r="BH40" s="60"/>
      <c r="BI40" s="60"/>
      <c r="BJ40" s="60"/>
      <c r="BK40" s="60"/>
      <c r="BL40" s="60"/>
      <c r="BM40" s="60"/>
      <c r="BN40" s="60"/>
      <c r="BO40" s="60"/>
      <c r="BP40" s="60"/>
      <c r="BQ40" s="60"/>
      <c r="BR40" s="60"/>
    </row>
    <row r="41" spans="1:70" ht="12" customHeight="1">
      <c r="A41" s="82" t="s">
        <v>15</v>
      </c>
      <c r="B41" s="125"/>
      <c r="C41" s="125"/>
      <c r="D41" s="125"/>
      <c r="E41" s="125"/>
      <c r="F41" s="125"/>
      <c r="G41" s="125"/>
      <c r="H41" s="125"/>
      <c r="I41" s="125"/>
      <c r="J41" s="125"/>
      <c r="K41" s="125"/>
      <c r="L41" s="125"/>
      <c r="M41" s="125"/>
      <c r="N41" s="137"/>
      <c r="O41" s="60"/>
      <c r="P41" s="60"/>
      <c r="Q41" s="60"/>
      <c r="R41" s="60"/>
      <c r="S41" s="60"/>
      <c r="T41" s="60"/>
      <c r="U41" s="60"/>
      <c r="V41" s="60"/>
      <c r="W41" s="60"/>
      <c r="X41" s="60"/>
      <c r="Y41" s="60"/>
      <c r="Z41" s="60"/>
      <c r="AA41" s="60"/>
      <c r="AB41" s="60"/>
      <c r="AC41" s="126"/>
      <c r="AD41" s="60"/>
      <c r="AE41" s="60"/>
      <c r="AF41" s="60"/>
      <c r="AG41" s="60"/>
      <c r="AH41" s="60"/>
      <c r="AI41" s="60"/>
      <c r="AJ41" s="60"/>
      <c r="AK41" s="60"/>
      <c r="AL41" s="60"/>
      <c r="AM41" s="60"/>
      <c r="AN41" s="60"/>
      <c r="AO41" s="60"/>
      <c r="AP41" s="60"/>
      <c r="AQ41" s="126"/>
      <c r="AR41" s="60"/>
      <c r="AS41" s="60"/>
      <c r="AT41" s="60"/>
      <c r="AU41" s="60"/>
      <c r="AV41" s="60"/>
      <c r="AW41" s="60"/>
      <c r="AX41" s="60"/>
      <c r="AY41" s="60"/>
      <c r="AZ41" s="60"/>
      <c r="BA41" s="60"/>
      <c r="BB41" s="60"/>
      <c r="BC41" s="60"/>
      <c r="BD41" s="60"/>
      <c r="BE41" s="126"/>
      <c r="BF41" s="60"/>
      <c r="BG41" s="60"/>
      <c r="BH41" s="60"/>
      <c r="BI41" s="60"/>
      <c r="BJ41" s="60"/>
      <c r="BK41" s="60"/>
      <c r="BL41" s="60"/>
      <c r="BM41" s="60"/>
      <c r="BN41" s="60"/>
      <c r="BO41" s="60"/>
      <c r="BP41" s="60"/>
      <c r="BQ41" s="60"/>
      <c r="BR41" s="60"/>
    </row>
    <row r="42" spans="1:70" ht="12" customHeight="1">
      <c r="A42" s="75" t="s">
        <v>80</v>
      </c>
      <c r="B42" s="125">
        <v>0</v>
      </c>
      <c r="C42" s="125"/>
      <c r="D42" s="125">
        <v>0</v>
      </c>
      <c r="E42" s="125"/>
      <c r="F42" s="137">
        <v>-1</v>
      </c>
      <c r="G42" s="125"/>
      <c r="H42" s="125">
        <v>0</v>
      </c>
      <c r="I42" s="125"/>
      <c r="J42" s="125">
        <v>0</v>
      </c>
      <c r="K42" s="125"/>
      <c r="L42" s="125">
        <v>0</v>
      </c>
      <c r="M42" s="125"/>
      <c r="N42" s="137">
        <f t="shared" ref="N42" si="0">SUM(B42:M42)</f>
        <v>-1</v>
      </c>
      <c r="O42" s="60"/>
      <c r="P42" s="60"/>
      <c r="Q42" s="60"/>
      <c r="R42" s="60"/>
      <c r="S42" s="60"/>
      <c r="T42" s="60">
        <v>-1</v>
      </c>
      <c r="U42" s="60"/>
      <c r="V42" s="60"/>
      <c r="W42" s="60"/>
      <c r="X42" s="60"/>
      <c r="Y42" s="60"/>
      <c r="Z42" s="60"/>
      <c r="AA42" s="60"/>
      <c r="AB42" s="60">
        <f>SUM(P42:AA42)</f>
        <v>-1</v>
      </c>
      <c r="AC42" s="126"/>
      <c r="AD42" s="60"/>
      <c r="AE42" s="60"/>
      <c r="AF42" s="60"/>
      <c r="AG42" s="60"/>
      <c r="AH42" s="60"/>
      <c r="AI42" s="60"/>
      <c r="AJ42" s="60"/>
      <c r="AK42" s="60"/>
      <c r="AL42" s="60"/>
      <c r="AM42" s="60"/>
      <c r="AN42" s="60"/>
      <c r="AO42" s="60"/>
      <c r="AP42" s="60">
        <f>SUM(AD42:AO42)</f>
        <v>0</v>
      </c>
      <c r="AQ42" s="126"/>
      <c r="AR42" s="60"/>
      <c r="AS42" s="60"/>
      <c r="AT42" s="60"/>
      <c r="AU42" s="60"/>
      <c r="AV42" s="60">
        <v>6</v>
      </c>
      <c r="AW42" s="60"/>
      <c r="AX42" s="60"/>
      <c r="AY42" s="60"/>
      <c r="AZ42" s="60"/>
      <c r="BA42" s="60"/>
      <c r="BB42" s="60"/>
      <c r="BC42" s="60"/>
      <c r="BD42" s="60">
        <f>SUM(AR42:BC42)</f>
        <v>6</v>
      </c>
      <c r="BE42" s="126"/>
      <c r="BF42" s="60"/>
      <c r="BG42" s="60"/>
      <c r="BH42" s="60"/>
      <c r="BI42" s="60"/>
      <c r="BJ42" s="60">
        <v>-3</v>
      </c>
      <c r="BK42" s="60"/>
      <c r="BL42" s="60"/>
      <c r="BM42" s="60"/>
      <c r="BN42" s="60"/>
      <c r="BO42" s="60"/>
      <c r="BP42" s="60"/>
      <c r="BQ42" s="60"/>
      <c r="BR42" s="60">
        <f>SUM(BF42:BQ42)</f>
        <v>-3</v>
      </c>
    </row>
    <row r="43" spans="1:70" ht="12" customHeight="1">
      <c r="A43" s="75"/>
      <c r="B43" s="137"/>
      <c r="C43" s="125"/>
      <c r="D43" s="137"/>
      <c r="E43" s="125"/>
      <c r="F43" s="137"/>
      <c r="G43" s="125"/>
      <c r="H43" s="137"/>
      <c r="I43" s="125"/>
      <c r="J43" s="137"/>
      <c r="K43" s="125"/>
      <c r="L43" s="137"/>
      <c r="M43" s="125"/>
      <c r="N43" s="137"/>
      <c r="O43" s="60"/>
      <c r="P43" s="60"/>
      <c r="Q43" s="60"/>
      <c r="R43" s="60"/>
      <c r="S43" s="60"/>
      <c r="T43" s="60"/>
      <c r="U43" s="60"/>
      <c r="V43" s="60"/>
      <c r="W43" s="60"/>
      <c r="X43" s="60"/>
      <c r="Y43" s="60"/>
      <c r="Z43" s="60"/>
      <c r="AA43" s="60"/>
      <c r="AB43" s="60"/>
      <c r="AC43" s="126"/>
      <c r="AD43" s="60"/>
      <c r="AE43" s="60"/>
      <c r="AF43" s="60"/>
      <c r="AG43" s="60"/>
      <c r="AH43" s="60"/>
      <c r="AI43" s="60"/>
      <c r="AJ43" s="60"/>
      <c r="AK43" s="60"/>
      <c r="AL43" s="60"/>
      <c r="AM43" s="60"/>
      <c r="AN43" s="60"/>
      <c r="AO43" s="60"/>
      <c r="AP43" s="60"/>
      <c r="AQ43" s="126"/>
      <c r="AR43" s="60"/>
      <c r="AS43" s="60"/>
      <c r="AT43" s="60"/>
      <c r="AU43" s="60"/>
      <c r="AV43" s="60"/>
      <c r="AW43" s="60"/>
      <c r="AX43" s="60"/>
      <c r="AY43" s="60"/>
      <c r="AZ43" s="60"/>
      <c r="BA43" s="60"/>
      <c r="BB43" s="60"/>
      <c r="BC43" s="60"/>
      <c r="BD43" s="60"/>
      <c r="BE43" s="126"/>
      <c r="BF43" s="60"/>
      <c r="BG43" s="60"/>
      <c r="BH43" s="60"/>
      <c r="BI43" s="60"/>
      <c r="BJ43" s="60"/>
      <c r="BK43" s="60"/>
      <c r="BL43" s="60"/>
      <c r="BM43" s="60"/>
      <c r="BN43" s="60"/>
      <c r="BO43" s="60"/>
      <c r="BP43" s="60"/>
      <c r="BQ43" s="60"/>
      <c r="BR43" s="60"/>
    </row>
    <row r="44" spans="1:70" ht="12" customHeight="1">
      <c r="A44" s="145"/>
      <c r="B44" s="137"/>
      <c r="C44" s="125"/>
      <c r="D44" s="137"/>
      <c r="E44" s="125"/>
      <c r="F44" s="137"/>
      <c r="G44" s="125"/>
      <c r="H44" s="137"/>
      <c r="I44" s="125"/>
      <c r="J44" s="137"/>
      <c r="K44" s="125"/>
      <c r="L44" s="137"/>
      <c r="M44" s="125"/>
      <c r="N44" s="137"/>
      <c r="O44" s="60"/>
      <c r="P44" s="60"/>
      <c r="Q44" s="60"/>
      <c r="R44" s="60"/>
      <c r="S44" s="60"/>
      <c r="T44" s="60"/>
      <c r="U44" s="60"/>
      <c r="V44" s="60"/>
      <c r="W44" s="60"/>
      <c r="X44" s="60"/>
      <c r="Y44" s="60"/>
      <c r="Z44" s="60"/>
      <c r="AA44" s="60"/>
      <c r="AB44" s="60"/>
      <c r="AC44" s="126"/>
      <c r="AD44" s="60"/>
      <c r="AE44" s="60"/>
      <c r="AF44" s="60"/>
      <c r="AG44" s="60"/>
      <c r="AH44" s="60"/>
      <c r="AI44" s="60"/>
      <c r="AJ44" s="60"/>
      <c r="AK44" s="60"/>
      <c r="AL44" s="60"/>
      <c r="AM44" s="60"/>
      <c r="AN44" s="60"/>
      <c r="AO44" s="60"/>
      <c r="AP44" s="60"/>
      <c r="AQ44" s="126"/>
      <c r="AR44" s="60"/>
      <c r="AS44" s="60"/>
      <c r="AT44" s="60"/>
      <c r="AU44" s="60"/>
      <c r="AV44" s="60"/>
      <c r="AW44" s="60"/>
      <c r="AX44" s="60"/>
      <c r="AY44" s="60"/>
      <c r="AZ44" s="60"/>
      <c r="BA44" s="60"/>
      <c r="BB44" s="60"/>
      <c r="BC44" s="60"/>
      <c r="BD44" s="60"/>
      <c r="BE44" s="126"/>
      <c r="BF44" s="60"/>
      <c r="BG44" s="60"/>
      <c r="BH44" s="60"/>
      <c r="BI44" s="60"/>
      <c r="BJ44" s="60"/>
      <c r="BK44" s="60"/>
      <c r="BL44" s="60"/>
      <c r="BM44" s="60"/>
      <c r="BN44" s="60"/>
      <c r="BO44" s="60"/>
      <c r="BP44" s="60"/>
      <c r="BQ44" s="60"/>
      <c r="BR44" s="60"/>
    </row>
    <row r="45" spans="1:70" ht="12" customHeight="1">
      <c r="A45" s="145"/>
      <c r="B45" s="137"/>
      <c r="C45" s="125"/>
      <c r="D45" s="137"/>
      <c r="E45" s="125"/>
      <c r="F45" s="137"/>
      <c r="G45" s="125"/>
      <c r="H45" s="137"/>
      <c r="I45" s="125"/>
      <c r="J45" s="137"/>
      <c r="K45" s="125"/>
      <c r="L45" s="137"/>
      <c r="M45" s="125"/>
      <c r="N45" s="137"/>
      <c r="O45" s="60"/>
      <c r="P45" s="60"/>
      <c r="Q45" s="60"/>
      <c r="R45" s="60"/>
      <c r="S45" s="60"/>
      <c r="T45" s="60"/>
      <c r="U45" s="60"/>
      <c r="V45" s="60"/>
      <c r="W45" s="60"/>
      <c r="X45" s="60"/>
      <c r="Y45" s="60"/>
      <c r="Z45" s="60"/>
      <c r="AA45" s="60"/>
      <c r="AB45" s="60"/>
      <c r="AC45" s="126"/>
      <c r="AD45" s="60"/>
      <c r="AE45" s="60"/>
      <c r="AF45" s="60"/>
      <c r="AG45" s="60"/>
      <c r="AH45" s="60"/>
      <c r="AI45" s="60"/>
      <c r="AJ45" s="60"/>
      <c r="AK45" s="60"/>
      <c r="AL45" s="60"/>
      <c r="AM45" s="60"/>
      <c r="AN45" s="60"/>
      <c r="AO45" s="60"/>
      <c r="AP45" s="60"/>
      <c r="AQ45" s="126"/>
      <c r="AR45" s="60"/>
      <c r="AS45" s="60"/>
      <c r="AT45" s="60"/>
      <c r="AU45" s="60"/>
      <c r="AV45" s="60"/>
      <c r="AW45" s="60"/>
      <c r="AX45" s="60"/>
      <c r="AY45" s="60"/>
      <c r="AZ45" s="60"/>
      <c r="BA45" s="60"/>
      <c r="BB45" s="60"/>
      <c r="BC45" s="60"/>
      <c r="BD45" s="60"/>
      <c r="BE45" s="126"/>
      <c r="BF45" s="60"/>
      <c r="BG45" s="60"/>
      <c r="BH45" s="60"/>
      <c r="BI45" s="60"/>
      <c r="BJ45" s="60"/>
      <c r="BK45" s="60"/>
      <c r="BL45" s="60"/>
      <c r="BM45" s="60"/>
      <c r="BN45" s="60"/>
      <c r="BO45" s="60"/>
      <c r="BP45" s="60"/>
      <c r="BQ45" s="60"/>
      <c r="BR45" s="60"/>
    </row>
    <row r="46" spans="1:70" ht="12" customHeight="1">
      <c r="A46" s="145"/>
      <c r="B46" s="137"/>
      <c r="C46" s="125"/>
      <c r="D46" s="137"/>
      <c r="E46" s="125"/>
      <c r="F46" s="137"/>
      <c r="G46" s="125"/>
      <c r="H46" s="137"/>
      <c r="I46" s="125"/>
      <c r="J46" s="137"/>
      <c r="K46" s="125"/>
      <c r="L46" s="137"/>
      <c r="M46" s="125"/>
      <c r="N46" s="137"/>
      <c r="O46" s="60"/>
      <c r="P46" s="60"/>
      <c r="Q46" s="60"/>
      <c r="R46" s="60"/>
      <c r="S46" s="60"/>
      <c r="T46" s="60"/>
      <c r="U46" s="60"/>
      <c r="V46" s="60"/>
      <c r="W46" s="60"/>
      <c r="X46" s="60"/>
      <c r="Y46" s="60"/>
      <c r="Z46" s="60"/>
      <c r="AA46" s="60"/>
      <c r="AB46" s="60"/>
      <c r="AC46" s="126"/>
      <c r="AD46" s="60"/>
      <c r="AE46" s="60"/>
      <c r="AF46" s="60"/>
      <c r="AG46" s="60"/>
      <c r="AH46" s="60"/>
      <c r="AI46" s="60"/>
      <c r="AJ46" s="60"/>
      <c r="AK46" s="60"/>
      <c r="AL46" s="60"/>
      <c r="AM46" s="60"/>
      <c r="AN46" s="60"/>
      <c r="AO46" s="60"/>
      <c r="AP46" s="60"/>
      <c r="AQ46" s="126"/>
      <c r="AR46" s="60"/>
      <c r="AS46" s="60"/>
      <c r="AT46" s="60"/>
      <c r="AU46" s="60"/>
      <c r="AV46" s="60"/>
      <c r="AW46" s="60"/>
      <c r="AX46" s="60"/>
      <c r="AY46" s="60"/>
      <c r="AZ46" s="60"/>
      <c r="BA46" s="60"/>
      <c r="BB46" s="60"/>
      <c r="BC46" s="60"/>
      <c r="BD46" s="60"/>
      <c r="BE46" s="126"/>
      <c r="BF46" s="60"/>
      <c r="BG46" s="60"/>
      <c r="BH46" s="60"/>
      <c r="BI46" s="60"/>
      <c r="BJ46" s="60"/>
      <c r="BK46" s="60"/>
      <c r="BL46" s="60"/>
      <c r="BM46" s="60"/>
      <c r="BN46" s="60"/>
      <c r="BO46" s="60"/>
      <c r="BP46" s="60"/>
      <c r="BQ46" s="60"/>
      <c r="BR46" s="60"/>
    </row>
    <row r="47" spans="1:70" ht="12" customHeight="1">
      <c r="B47" s="137"/>
      <c r="C47" s="125"/>
      <c r="D47" s="137"/>
      <c r="E47" s="125"/>
      <c r="F47" s="133"/>
      <c r="G47" s="125"/>
      <c r="H47" s="133"/>
      <c r="I47" s="125"/>
      <c r="J47" s="133"/>
      <c r="K47" s="125"/>
      <c r="L47" s="133"/>
      <c r="M47" s="125"/>
      <c r="N47" s="133"/>
      <c r="O47" s="60"/>
      <c r="P47" s="65"/>
      <c r="Q47" s="60"/>
      <c r="R47" s="65"/>
      <c r="S47" s="60"/>
      <c r="T47" s="65"/>
      <c r="U47" s="60"/>
      <c r="V47" s="65"/>
      <c r="W47" s="60"/>
      <c r="X47" s="65"/>
      <c r="Y47" s="60"/>
      <c r="Z47" s="65"/>
      <c r="AA47" s="60"/>
      <c r="AB47" s="65"/>
      <c r="AC47" s="126"/>
      <c r="AD47" s="65"/>
      <c r="AE47" s="60"/>
      <c r="AF47" s="65"/>
      <c r="AG47" s="60"/>
      <c r="AH47" s="65"/>
      <c r="AI47" s="60"/>
      <c r="AJ47" s="65"/>
      <c r="AK47" s="60"/>
      <c r="AL47" s="65"/>
      <c r="AM47" s="60"/>
      <c r="AN47" s="65"/>
      <c r="AO47" s="60"/>
      <c r="AP47" s="65"/>
      <c r="AQ47" s="126"/>
      <c r="AR47" s="74"/>
      <c r="AS47" s="60"/>
      <c r="AT47" s="65"/>
      <c r="AU47" s="60"/>
      <c r="AV47" s="74"/>
      <c r="AW47" s="60"/>
      <c r="AX47" s="65"/>
      <c r="AY47" s="60"/>
      <c r="AZ47" s="74"/>
      <c r="BA47" s="60"/>
      <c r="BB47" s="65"/>
      <c r="BC47" s="60"/>
      <c r="BD47" s="65"/>
      <c r="BE47" s="126"/>
      <c r="BF47" s="65"/>
      <c r="BG47" s="60"/>
      <c r="BH47" s="74"/>
      <c r="BI47" s="60"/>
      <c r="BJ47" s="74"/>
      <c r="BK47" s="60"/>
      <c r="BL47" s="65"/>
      <c r="BM47" s="60"/>
      <c r="BN47" s="74"/>
      <c r="BO47" s="60"/>
      <c r="BP47" s="65"/>
      <c r="BQ47" s="60"/>
      <c r="BR47" s="74"/>
    </row>
    <row r="48" spans="1:70" ht="6.95" customHeight="1">
      <c r="B48" s="138"/>
      <c r="C48" s="137"/>
      <c r="D48" s="138"/>
      <c r="E48" s="137"/>
      <c r="F48" s="137"/>
      <c r="G48" s="137"/>
      <c r="H48" s="137"/>
      <c r="I48" s="137"/>
      <c r="J48" s="137"/>
      <c r="K48" s="137"/>
      <c r="L48" s="137"/>
      <c r="M48" s="125"/>
      <c r="N48" s="137"/>
      <c r="O48" s="60"/>
      <c r="P48" s="139"/>
      <c r="Q48" s="139"/>
      <c r="R48" s="139"/>
      <c r="S48" s="139"/>
      <c r="T48" s="135"/>
      <c r="U48" s="139"/>
      <c r="V48" s="139"/>
      <c r="W48" s="139"/>
      <c r="X48" s="139"/>
      <c r="Y48" s="139"/>
      <c r="Z48" s="139"/>
      <c r="AA48" s="60"/>
      <c r="AB48" s="139"/>
      <c r="AC48" s="126"/>
      <c r="AD48" s="139"/>
      <c r="AE48" s="139"/>
      <c r="AF48" s="139"/>
      <c r="AG48" s="139"/>
      <c r="AH48" s="139"/>
      <c r="AI48" s="139"/>
      <c r="AJ48" s="139"/>
      <c r="AK48" s="139"/>
      <c r="AL48" s="139"/>
      <c r="AM48" s="139"/>
      <c r="AN48" s="139"/>
      <c r="AO48" s="60"/>
      <c r="AP48" s="139"/>
      <c r="AQ48" s="126"/>
      <c r="AR48" s="140"/>
      <c r="AS48" s="139"/>
      <c r="AT48" s="139"/>
      <c r="AU48" s="139"/>
      <c r="AV48" s="140"/>
      <c r="AW48" s="139"/>
      <c r="AX48" s="139"/>
      <c r="AY48" s="139"/>
      <c r="AZ48" s="140"/>
      <c r="BA48" s="139"/>
      <c r="BB48" s="139"/>
      <c r="BC48" s="60"/>
      <c r="BD48" s="139"/>
      <c r="BE48" s="126"/>
      <c r="BF48" s="139"/>
      <c r="BG48" s="139"/>
      <c r="BH48" s="140"/>
      <c r="BI48" s="139"/>
      <c r="BJ48" s="140"/>
      <c r="BK48" s="139"/>
      <c r="BL48" s="139"/>
      <c r="BM48" s="139"/>
      <c r="BN48" s="140"/>
      <c r="BO48" s="139"/>
      <c r="BP48" s="139"/>
      <c r="BQ48" s="60"/>
      <c r="BR48" s="140"/>
    </row>
    <row r="49" spans="1:70" ht="12" customHeight="1" thickBot="1">
      <c r="A49" s="145"/>
      <c r="B49" s="142">
        <f>SUM(B41:B47)</f>
        <v>0</v>
      </c>
      <c r="C49" s="125"/>
      <c r="D49" s="142">
        <f>SUM(D41:D47)</f>
        <v>0</v>
      </c>
      <c r="E49" s="125"/>
      <c r="F49" s="142">
        <f>SUM(F41:F47)</f>
        <v>-1</v>
      </c>
      <c r="G49" s="125"/>
      <c r="H49" s="142">
        <f>SUM(H41:H47)</f>
        <v>0</v>
      </c>
      <c r="I49" s="125"/>
      <c r="J49" s="142">
        <f>SUM(J41:J47)</f>
        <v>0</v>
      </c>
      <c r="K49" s="125"/>
      <c r="L49" s="142">
        <f>SUM(L41:L47)</f>
        <v>0</v>
      </c>
      <c r="M49" s="125"/>
      <c r="N49" s="142">
        <f>SUM(N42:N47)</f>
        <v>-1</v>
      </c>
      <c r="O49" s="60"/>
      <c r="P49" s="73">
        <f>SUM(P42:P47)</f>
        <v>0</v>
      </c>
      <c r="Q49" s="60"/>
      <c r="R49" s="73">
        <f>SUM(R42:R47)</f>
        <v>0</v>
      </c>
      <c r="S49" s="60"/>
      <c r="T49" s="60">
        <f>SUM(T42:T47)</f>
        <v>-1</v>
      </c>
      <c r="U49" s="60"/>
      <c r="V49" s="73">
        <f>SUM(V42:V47)</f>
        <v>0</v>
      </c>
      <c r="W49" s="60"/>
      <c r="X49" s="73">
        <f>SUM(X42:X47)</f>
        <v>0</v>
      </c>
      <c r="Y49" s="60"/>
      <c r="Z49" s="73">
        <f>SUM(Z42:Z47)</f>
        <v>0</v>
      </c>
      <c r="AA49" s="60"/>
      <c r="AB49" s="60">
        <f>SUM(AB42:AB47)</f>
        <v>-1</v>
      </c>
      <c r="AC49" s="126"/>
      <c r="AD49" s="73">
        <f>SUM(AD42:AD47)</f>
        <v>0</v>
      </c>
      <c r="AE49" s="60"/>
      <c r="AF49" s="60">
        <f>SUM(AF42:AF47)</f>
        <v>0</v>
      </c>
      <c r="AG49" s="60"/>
      <c r="AH49" s="73">
        <f>SUM(AH42:AH47)</f>
        <v>0</v>
      </c>
      <c r="AI49" s="60"/>
      <c r="AJ49" s="60">
        <f>SUM(AJ42:AJ47)</f>
        <v>0</v>
      </c>
      <c r="AK49" s="60"/>
      <c r="AL49" s="60">
        <f>SUM(AL42:AL47)</f>
        <v>0</v>
      </c>
      <c r="AM49" s="60"/>
      <c r="AN49" s="60">
        <f>SUM(AN42:AN47)</f>
        <v>0</v>
      </c>
      <c r="AO49" s="60"/>
      <c r="AP49" s="73">
        <f>SUM(AP42:AP47)</f>
        <v>0</v>
      </c>
      <c r="AQ49" s="126"/>
      <c r="AR49" s="73">
        <f>SUM(AR42:AR47)</f>
        <v>0</v>
      </c>
      <c r="AS49" s="60"/>
      <c r="AT49" s="60">
        <f>SUM(AT42:AT47)</f>
        <v>0</v>
      </c>
      <c r="AU49" s="60"/>
      <c r="AV49" s="73">
        <f>SUM(AV42:AV47)</f>
        <v>6</v>
      </c>
      <c r="AW49" s="60"/>
      <c r="AX49" s="60">
        <f>SUM(AX42:AX47)</f>
        <v>0</v>
      </c>
      <c r="AY49" s="60"/>
      <c r="AZ49" s="60">
        <f>SUM(AZ42:AZ47)</f>
        <v>0</v>
      </c>
      <c r="BA49" s="60"/>
      <c r="BB49" s="73">
        <f>SUM(BB42:BB47)</f>
        <v>0</v>
      </c>
      <c r="BC49" s="60"/>
      <c r="BD49" s="60">
        <f>SUM(BD42:BD47)</f>
        <v>6</v>
      </c>
      <c r="BE49" s="126"/>
      <c r="BF49" s="60">
        <f>SUM(BF42:BF47)</f>
        <v>0</v>
      </c>
      <c r="BG49" s="60"/>
      <c r="BH49" s="60">
        <f>SUM(BH42:BH47)</f>
        <v>0</v>
      </c>
      <c r="BI49" s="60"/>
      <c r="BJ49" s="60">
        <f>SUM(BJ42:BJ47)</f>
        <v>-3</v>
      </c>
      <c r="BK49" s="60"/>
      <c r="BL49" s="60">
        <f>SUM(BL42:BL47)</f>
        <v>0</v>
      </c>
      <c r="BM49" s="60"/>
      <c r="BN49" s="60">
        <f>SUM(BN42:BN47)</f>
        <v>0</v>
      </c>
      <c r="BO49" s="60"/>
      <c r="BP49" s="60">
        <f>SUM(BP42:BP47)</f>
        <v>0</v>
      </c>
      <c r="BQ49" s="60"/>
      <c r="BR49" s="73">
        <f>SUM(BR42:BR47)</f>
        <v>-3</v>
      </c>
    </row>
    <row r="50" spans="1:70" ht="6.95" customHeight="1">
      <c r="A50" s="145"/>
      <c r="B50" s="137"/>
      <c r="C50" s="125"/>
      <c r="D50" s="137"/>
      <c r="E50" s="125"/>
      <c r="F50" s="137"/>
      <c r="G50" s="125"/>
      <c r="H50" s="137"/>
      <c r="I50" s="125"/>
      <c r="J50" s="137"/>
      <c r="K50" s="125"/>
      <c r="L50" s="137"/>
      <c r="M50" s="125"/>
      <c r="N50" s="137"/>
      <c r="O50" s="60"/>
      <c r="P50" s="60"/>
      <c r="Q50" s="60"/>
      <c r="R50" s="60"/>
      <c r="S50" s="60"/>
      <c r="T50" s="146"/>
      <c r="U50" s="60"/>
      <c r="V50" s="60"/>
      <c r="W50" s="60"/>
      <c r="X50" s="60"/>
      <c r="Y50" s="60"/>
      <c r="Z50" s="60"/>
      <c r="AA50" s="60"/>
      <c r="AB50" s="146"/>
      <c r="AC50" s="126"/>
      <c r="AD50" s="60"/>
      <c r="AE50" s="60"/>
      <c r="AF50" s="146"/>
      <c r="AG50" s="60"/>
      <c r="AH50" s="60"/>
      <c r="AI50" s="60"/>
      <c r="AJ50" s="146"/>
      <c r="AK50" s="60"/>
      <c r="AL50" s="146"/>
      <c r="AM50" s="60"/>
      <c r="AN50" s="146"/>
      <c r="AO50" s="60"/>
      <c r="AP50" s="60"/>
      <c r="AQ50" s="126"/>
      <c r="AR50" s="60"/>
      <c r="AS50" s="60"/>
      <c r="AT50" s="146"/>
      <c r="AU50" s="60"/>
      <c r="AV50" s="60"/>
      <c r="AW50" s="60"/>
      <c r="AX50" s="146"/>
      <c r="AY50" s="60"/>
      <c r="AZ50" s="146"/>
      <c r="BA50" s="60"/>
      <c r="BB50" s="60"/>
      <c r="BC50" s="60"/>
      <c r="BD50" s="146"/>
      <c r="BE50" s="126"/>
      <c r="BF50" s="146"/>
      <c r="BG50" s="60"/>
      <c r="BH50" s="146"/>
      <c r="BI50" s="60"/>
      <c r="BJ50" s="146"/>
      <c r="BK50" s="60"/>
      <c r="BL50" s="146"/>
      <c r="BM50" s="60"/>
      <c r="BN50" s="146"/>
      <c r="BO50" s="60"/>
      <c r="BP50" s="146"/>
      <c r="BQ50" s="60"/>
      <c r="BR50" s="60"/>
    </row>
    <row r="51" spans="1:70">
      <c r="A51" s="82" t="s">
        <v>16</v>
      </c>
      <c r="B51" s="137"/>
      <c r="C51" s="125"/>
      <c r="D51" s="137"/>
      <c r="E51" s="125"/>
      <c r="F51" s="137"/>
      <c r="G51" s="125"/>
      <c r="H51" s="137"/>
      <c r="I51" s="125"/>
      <c r="J51" s="137"/>
      <c r="K51" s="125"/>
      <c r="L51" s="137"/>
      <c r="M51" s="125"/>
      <c r="N51" s="137"/>
      <c r="O51" s="60"/>
      <c r="P51" s="60"/>
      <c r="Q51" s="60"/>
      <c r="R51" s="60"/>
      <c r="S51" s="60"/>
      <c r="T51" s="60"/>
      <c r="U51" s="60"/>
      <c r="V51" s="60"/>
      <c r="W51" s="60"/>
      <c r="X51" s="60"/>
      <c r="Y51" s="60"/>
      <c r="Z51" s="60"/>
      <c r="AA51" s="60"/>
      <c r="AB51" s="60"/>
      <c r="AC51" s="126"/>
      <c r="AD51" s="60"/>
      <c r="AE51" s="60"/>
      <c r="AF51" s="60"/>
      <c r="AG51" s="60"/>
      <c r="AH51" s="60"/>
      <c r="AI51" s="60"/>
      <c r="AJ51" s="60"/>
      <c r="AK51" s="60"/>
      <c r="AL51" s="60"/>
      <c r="AM51" s="60"/>
      <c r="AN51" s="60"/>
      <c r="AO51" s="60"/>
      <c r="AP51" s="60"/>
      <c r="AQ51" s="126"/>
      <c r="AR51" s="60"/>
      <c r="AS51" s="60"/>
      <c r="AT51" s="60"/>
      <c r="AU51" s="60"/>
      <c r="AV51" s="60"/>
      <c r="AW51" s="60"/>
      <c r="AX51" s="60"/>
      <c r="AY51" s="60"/>
      <c r="AZ51" s="60"/>
      <c r="BA51" s="60"/>
      <c r="BB51" s="60"/>
      <c r="BC51" s="60"/>
      <c r="BD51" s="60"/>
      <c r="BE51" s="126"/>
      <c r="BF51" s="60"/>
      <c r="BG51" s="60"/>
      <c r="BH51" s="60"/>
      <c r="BI51" s="60"/>
      <c r="BJ51" s="60"/>
      <c r="BK51" s="60"/>
      <c r="BL51" s="60"/>
      <c r="BM51" s="60"/>
      <c r="BN51" s="60"/>
      <c r="BO51" s="60"/>
      <c r="BP51" s="60"/>
      <c r="BQ51" s="60"/>
      <c r="BR51" s="60"/>
    </row>
    <row r="52" spans="1:70">
      <c r="A52" s="75" t="s">
        <v>86</v>
      </c>
      <c r="B52" s="137"/>
      <c r="C52" s="125"/>
      <c r="D52" s="137"/>
      <c r="E52" s="125"/>
      <c r="F52" s="137"/>
      <c r="G52" s="125"/>
      <c r="H52" s="137"/>
      <c r="I52" s="125"/>
      <c r="J52" s="137"/>
      <c r="K52" s="125"/>
      <c r="L52" s="137"/>
      <c r="M52" s="125"/>
      <c r="N52" s="137">
        <f>SUM(B52:M52)</f>
        <v>0</v>
      </c>
      <c r="O52" s="60"/>
      <c r="P52" s="60">
        <v>-2</v>
      </c>
      <c r="Q52" s="60"/>
      <c r="R52" s="60">
        <v>-1</v>
      </c>
      <c r="S52" s="60"/>
      <c r="T52" s="60">
        <v>-1</v>
      </c>
      <c r="U52" s="60"/>
      <c r="V52" s="60"/>
      <c r="W52" s="60"/>
      <c r="X52" s="60">
        <v>-4</v>
      </c>
      <c r="Y52" s="60"/>
      <c r="Z52" s="60"/>
      <c r="AA52" s="60"/>
      <c r="AB52" s="60">
        <f>SUM(P52:AA52)</f>
        <v>-8</v>
      </c>
      <c r="AC52" s="126"/>
      <c r="AD52" s="60">
        <v>3</v>
      </c>
      <c r="AE52" s="60"/>
      <c r="AF52" s="60">
        <v>1</v>
      </c>
      <c r="AG52" s="60"/>
      <c r="AH52" s="60">
        <v>3</v>
      </c>
      <c r="AI52" s="60"/>
      <c r="AJ52" s="60"/>
      <c r="AK52" s="60"/>
      <c r="AL52" s="60">
        <v>1</v>
      </c>
      <c r="AM52" s="60"/>
      <c r="AN52" s="60"/>
      <c r="AO52" s="60"/>
      <c r="AP52" s="60">
        <f>SUM(AD52:AO52)</f>
        <v>8</v>
      </c>
      <c r="AQ52" s="126"/>
      <c r="AR52" s="60">
        <v>-2</v>
      </c>
      <c r="AS52" s="60"/>
      <c r="AT52" s="60">
        <v>-1</v>
      </c>
      <c r="AU52" s="60"/>
      <c r="AV52" s="60">
        <v>-1</v>
      </c>
      <c r="AW52" s="60"/>
      <c r="AX52" s="60">
        <v>1</v>
      </c>
      <c r="AY52" s="60"/>
      <c r="AZ52" s="60">
        <v>-1</v>
      </c>
      <c r="BA52" s="60"/>
      <c r="BB52" s="60"/>
      <c r="BC52" s="60"/>
      <c r="BD52" s="60">
        <f>SUM(AR52:BC52)</f>
        <v>-4</v>
      </c>
      <c r="BE52" s="126"/>
      <c r="BF52" s="60"/>
      <c r="BG52" s="60"/>
      <c r="BH52" s="60"/>
      <c r="BI52" s="60"/>
      <c r="BJ52" s="60"/>
      <c r="BK52" s="60"/>
      <c r="BL52" s="60"/>
      <c r="BM52" s="60"/>
      <c r="BN52" s="60"/>
      <c r="BO52" s="60"/>
      <c r="BP52" s="60"/>
      <c r="BQ52" s="60"/>
      <c r="BR52" s="60">
        <f t="shared" ref="BR52" si="1">SUM(BF52:BQ52)</f>
        <v>0</v>
      </c>
    </row>
    <row r="53" spans="1:70">
      <c r="A53" s="145"/>
      <c r="B53" s="137"/>
      <c r="C53" s="125"/>
      <c r="D53" s="137"/>
      <c r="E53" s="125"/>
      <c r="F53" s="137"/>
      <c r="G53" s="125"/>
      <c r="H53" s="137"/>
      <c r="I53" s="125"/>
      <c r="J53" s="137"/>
      <c r="K53" s="125"/>
      <c r="L53" s="137"/>
      <c r="M53" s="125"/>
      <c r="N53" s="137"/>
      <c r="O53" s="60"/>
      <c r="P53" s="60"/>
      <c r="Q53" s="60"/>
      <c r="R53" s="60"/>
      <c r="S53" s="60"/>
      <c r="T53" s="60"/>
      <c r="U53" s="60"/>
      <c r="V53" s="60"/>
      <c r="W53" s="60"/>
      <c r="X53" s="60"/>
      <c r="Y53" s="60"/>
      <c r="Z53" s="60"/>
      <c r="AA53" s="60"/>
      <c r="AB53" s="60"/>
      <c r="AC53" s="126"/>
      <c r="AD53" s="60"/>
      <c r="AE53" s="60"/>
      <c r="AF53" s="60"/>
      <c r="AG53" s="60"/>
      <c r="AH53" s="60"/>
      <c r="AI53" s="60"/>
      <c r="AJ53" s="60"/>
      <c r="AK53" s="60"/>
      <c r="AL53" s="60"/>
      <c r="AM53" s="60"/>
      <c r="AN53" s="60"/>
      <c r="AO53" s="60"/>
      <c r="AP53" s="60"/>
      <c r="AQ53" s="126"/>
      <c r="AR53" s="60"/>
      <c r="AS53" s="60"/>
      <c r="AT53" s="60"/>
      <c r="AU53" s="60"/>
      <c r="AV53" s="60"/>
      <c r="AW53" s="60"/>
      <c r="AX53" s="60"/>
      <c r="AY53" s="60"/>
      <c r="AZ53" s="60"/>
      <c r="BA53" s="60"/>
      <c r="BB53" s="60"/>
      <c r="BC53" s="60"/>
      <c r="BD53" s="60"/>
      <c r="BE53" s="126"/>
      <c r="BF53" s="60"/>
      <c r="BG53" s="60"/>
      <c r="BH53" s="60"/>
      <c r="BI53" s="60"/>
      <c r="BJ53" s="60"/>
      <c r="BK53" s="60"/>
      <c r="BL53" s="60"/>
      <c r="BM53" s="60"/>
      <c r="BN53" s="60"/>
      <c r="BO53" s="60"/>
      <c r="BP53" s="60"/>
      <c r="BQ53" s="60"/>
      <c r="BR53" s="60"/>
    </row>
    <row r="54" spans="1:70">
      <c r="A54" s="145"/>
      <c r="B54" s="137"/>
      <c r="C54" s="125"/>
      <c r="D54" s="137"/>
      <c r="E54" s="125"/>
      <c r="F54" s="137"/>
      <c r="G54" s="125"/>
      <c r="H54" s="137"/>
      <c r="I54" s="125"/>
      <c r="J54" s="137"/>
      <c r="K54" s="125"/>
      <c r="L54" s="137"/>
      <c r="M54" s="125"/>
      <c r="N54" s="137"/>
      <c r="O54" s="60"/>
      <c r="P54" s="60"/>
      <c r="Q54" s="60"/>
      <c r="R54" s="60"/>
      <c r="S54" s="60"/>
      <c r="T54" s="60"/>
      <c r="U54" s="60"/>
      <c r="V54" s="60"/>
      <c r="W54" s="60"/>
      <c r="X54" s="60"/>
      <c r="Y54" s="60"/>
      <c r="Z54" s="60"/>
      <c r="AA54" s="60"/>
      <c r="AB54" s="60"/>
      <c r="AC54" s="126"/>
      <c r="AD54" s="60"/>
      <c r="AE54" s="60"/>
      <c r="AF54" s="60"/>
      <c r="AG54" s="60"/>
      <c r="AH54" s="60"/>
      <c r="AI54" s="60"/>
      <c r="AJ54" s="60"/>
      <c r="AK54" s="60"/>
      <c r="AL54" s="60"/>
      <c r="AM54" s="60"/>
      <c r="AN54" s="60"/>
      <c r="AO54" s="60"/>
      <c r="AP54" s="60"/>
      <c r="AQ54" s="126"/>
      <c r="AR54" s="60"/>
      <c r="AS54" s="60"/>
      <c r="AT54" s="60"/>
      <c r="AU54" s="60"/>
      <c r="AV54" s="60"/>
      <c r="AW54" s="60"/>
      <c r="AX54" s="60"/>
      <c r="AY54" s="60"/>
      <c r="AZ54" s="60"/>
      <c r="BA54" s="60"/>
      <c r="BB54" s="60"/>
      <c r="BC54" s="60"/>
      <c r="BD54" s="60"/>
      <c r="BE54" s="126"/>
      <c r="BF54" s="60"/>
      <c r="BG54" s="60"/>
      <c r="BH54" s="60"/>
      <c r="BI54" s="60"/>
      <c r="BJ54" s="60"/>
      <c r="BK54" s="60"/>
      <c r="BL54" s="60"/>
      <c r="BM54" s="60"/>
      <c r="BN54" s="60"/>
      <c r="BO54" s="60"/>
      <c r="BP54" s="60"/>
      <c r="BQ54" s="60"/>
      <c r="BR54" s="60"/>
    </row>
    <row r="55" spans="1:70">
      <c r="A55" s="145"/>
      <c r="B55" s="137"/>
      <c r="C55" s="125"/>
      <c r="D55" s="137"/>
      <c r="E55" s="125"/>
      <c r="F55" s="137"/>
      <c r="G55" s="125"/>
      <c r="H55" s="137"/>
      <c r="I55" s="125"/>
      <c r="J55" s="137"/>
      <c r="K55" s="125"/>
      <c r="L55" s="137"/>
      <c r="M55" s="125"/>
      <c r="N55" s="137"/>
      <c r="O55" s="60"/>
      <c r="P55" s="60"/>
      <c r="Q55" s="60"/>
      <c r="R55" s="60"/>
      <c r="S55" s="60"/>
      <c r="T55" s="60"/>
      <c r="U55" s="60"/>
      <c r="V55" s="60"/>
      <c r="W55" s="60"/>
      <c r="X55" s="60"/>
      <c r="Y55" s="60"/>
      <c r="Z55" s="60"/>
      <c r="AA55" s="60"/>
      <c r="AB55" s="60"/>
      <c r="AC55" s="126"/>
      <c r="AD55" s="60"/>
      <c r="AE55" s="60"/>
      <c r="AF55" s="60"/>
      <c r="AG55" s="60"/>
      <c r="AH55" s="60"/>
      <c r="AI55" s="60"/>
      <c r="AJ55" s="60"/>
      <c r="AK55" s="60"/>
      <c r="AL55" s="60"/>
      <c r="AM55" s="60"/>
      <c r="AN55" s="60"/>
      <c r="AO55" s="60"/>
      <c r="AP55" s="60"/>
      <c r="AQ55" s="126"/>
      <c r="AR55" s="60"/>
      <c r="AS55" s="60"/>
      <c r="AT55" s="60"/>
      <c r="AU55" s="60"/>
      <c r="AV55" s="60"/>
      <c r="AW55" s="60"/>
      <c r="AX55" s="60"/>
      <c r="AY55" s="60"/>
      <c r="AZ55" s="60"/>
      <c r="BA55" s="60"/>
      <c r="BB55" s="60"/>
      <c r="BC55" s="60"/>
      <c r="BD55" s="60"/>
      <c r="BE55" s="126"/>
      <c r="BF55" s="60"/>
      <c r="BG55" s="60"/>
      <c r="BH55" s="60"/>
      <c r="BI55" s="60"/>
      <c r="BJ55" s="60"/>
      <c r="BK55" s="60"/>
      <c r="BL55" s="60"/>
      <c r="BM55" s="60"/>
      <c r="BN55" s="60"/>
      <c r="BO55" s="60"/>
      <c r="BP55" s="60"/>
      <c r="BQ55" s="60"/>
      <c r="BR55" s="60"/>
    </row>
    <row r="56" spans="1:70">
      <c r="B56" s="137"/>
      <c r="C56" s="125"/>
      <c r="D56" s="137"/>
      <c r="E56" s="125"/>
      <c r="F56" s="134"/>
      <c r="G56" s="125"/>
      <c r="H56" s="133"/>
      <c r="I56" s="125"/>
      <c r="J56" s="133"/>
      <c r="K56" s="125"/>
      <c r="L56" s="133"/>
      <c r="M56" s="125"/>
      <c r="N56" s="133"/>
      <c r="O56" s="60"/>
      <c r="P56" s="74"/>
      <c r="Q56" s="60"/>
      <c r="R56" s="74"/>
      <c r="S56" s="60"/>
      <c r="T56" s="65"/>
      <c r="U56" s="60"/>
      <c r="V56" s="74"/>
      <c r="W56" s="60"/>
      <c r="X56" s="65"/>
      <c r="Y56" s="60"/>
      <c r="Z56" s="74"/>
      <c r="AA56" s="60"/>
      <c r="AB56" s="74"/>
      <c r="AC56" s="126"/>
      <c r="AD56" s="65"/>
      <c r="AE56" s="60"/>
      <c r="AF56" s="65"/>
      <c r="AG56" s="60"/>
      <c r="AH56" s="65"/>
      <c r="AI56" s="60"/>
      <c r="AJ56" s="65"/>
      <c r="AK56" s="60"/>
      <c r="AL56" s="74"/>
      <c r="AM56" s="60"/>
      <c r="AN56" s="74"/>
      <c r="AO56" s="60"/>
      <c r="AP56" s="65"/>
      <c r="AQ56" s="126"/>
      <c r="AR56" s="65"/>
      <c r="AS56" s="60"/>
      <c r="AT56" s="65"/>
      <c r="AU56" s="60"/>
      <c r="AV56" s="65"/>
      <c r="AW56" s="60"/>
      <c r="AX56" s="65"/>
      <c r="AY56" s="60"/>
      <c r="AZ56" s="65"/>
      <c r="BA56" s="60"/>
      <c r="BB56" s="65"/>
      <c r="BC56" s="60"/>
      <c r="BD56" s="65"/>
      <c r="BE56" s="126"/>
      <c r="BF56" s="65"/>
      <c r="BG56" s="60"/>
      <c r="BH56" s="65"/>
      <c r="BI56" s="60"/>
      <c r="BJ56" s="65"/>
      <c r="BK56" s="60"/>
      <c r="BL56" s="65"/>
      <c r="BM56" s="60"/>
      <c r="BN56" s="65"/>
      <c r="BO56" s="60"/>
      <c r="BP56" s="65"/>
      <c r="BQ56" s="60"/>
      <c r="BR56" s="65"/>
    </row>
    <row r="57" spans="1:70" ht="6.95" customHeight="1">
      <c r="B57" s="138"/>
      <c r="C57" s="137"/>
      <c r="D57" s="138"/>
      <c r="E57" s="137"/>
      <c r="F57" s="138"/>
      <c r="G57" s="137"/>
      <c r="H57" s="137"/>
      <c r="I57" s="137"/>
      <c r="J57" s="137"/>
      <c r="K57" s="137"/>
      <c r="L57" s="137"/>
      <c r="M57" s="125"/>
      <c r="N57" s="137"/>
      <c r="O57" s="60"/>
      <c r="P57" s="140"/>
      <c r="Q57" s="139"/>
      <c r="R57" s="140"/>
      <c r="S57" s="139"/>
      <c r="T57" s="135"/>
      <c r="U57" s="139"/>
      <c r="V57" s="140"/>
      <c r="W57" s="139"/>
      <c r="X57" s="139"/>
      <c r="Y57" s="139"/>
      <c r="Z57" s="140"/>
      <c r="AA57" s="60"/>
      <c r="AB57" s="140"/>
      <c r="AC57" s="126"/>
      <c r="AD57" s="135"/>
      <c r="AE57" s="139"/>
      <c r="AF57" s="139"/>
      <c r="AG57" s="139"/>
      <c r="AH57" s="139"/>
      <c r="AI57" s="139"/>
      <c r="AJ57" s="139"/>
      <c r="AK57" s="139"/>
      <c r="AL57" s="140"/>
      <c r="AM57" s="135"/>
      <c r="AN57" s="140"/>
      <c r="AO57" s="60"/>
      <c r="AP57" s="139"/>
      <c r="AQ57" s="126"/>
      <c r="AR57" s="140"/>
      <c r="AS57" s="139"/>
      <c r="AT57" s="135"/>
      <c r="AU57" s="139"/>
      <c r="AV57" s="140"/>
      <c r="AW57" s="139"/>
      <c r="AX57" s="139"/>
      <c r="AY57" s="139"/>
      <c r="AZ57" s="135"/>
      <c r="BA57" s="139"/>
      <c r="BB57" s="139"/>
      <c r="BC57" s="60"/>
      <c r="BD57" s="139"/>
      <c r="BE57" s="126"/>
      <c r="BF57" s="139"/>
      <c r="BG57" s="139"/>
      <c r="BH57" s="140"/>
      <c r="BI57" s="139"/>
      <c r="BJ57" s="140"/>
      <c r="BK57" s="139"/>
      <c r="BL57" s="139"/>
      <c r="BM57" s="139"/>
      <c r="BN57" s="140"/>
      <c r="BO57" s="139"/>
      <c r="BP57" s="135"/>
      <c r="BQ57" s="60"/>
      <c r="BR57" s="135"/>
    </row>
    <row r="58" spans="1:70" ht="13.5" thickBot="1">
      <c r="A58" s="145"/>
      <c r="B58" s="142">
        <f>SUM(B52:B56)</f>
        <v>0</v>
      </c>
      <c r="C58" s="125"/>
      <c r="D58" s="142">
        <f>SUM(D52:D56)</f>
        <v>0</v>
      </c>
      <c r="E58" s="125"/>
      <c r="F58" s="142">
        <f>SUM(F52:F56)</f>
        <v>0</v>
      </c>
      <c r="G58" s="125"/>
      <c r="H58" s="142">
        <f>SUM(H52:H56)</f>
        <v>0</v>
      </c>
      <c r="I58" s="125"/>
      <c r="J58" s="142">
        <f>SUM(J52:J56)</f>
        <v>0</v>
      </c>
      <c r="K58" s="125"/>
      <c r="L58" s="142">
        <f>SUM(L52:L56)</f>
        <v>0</v>
      </c>
      <c r="M58" s="125"/>
      <c r="N58" s="142">
        <f>SUM(N52:N56)</f>
        <v>0</v>
      </c>
      <c r="O58" s="60"/>
      <c r="P58" s="60">
        <f>SUM(P52:P56)</f>
        <v>-2</v>
      </c>
      <c r="Q58" s="60"/>
      <c r="R58" s="60">
        <f>SUM(R52:R56)</f>
        <v>-1</v>
      </c>
      <c r="S58" s="60"/>
      <c r="T58" s="60">
        <f>SUM(T52:T56)</f>
        <v>-1</v>
      </c>
      <c r="U58" s="60"/>
      <c r="V58" s="73">
        <f>SUM(V52:V56)</f>
        <v>0</v>
      </c>
      <c r="W58" s="60"/>
      <c r="X58" s="73">
        <f>SUM(X52:X56)</f>
        <v>-4</v>
      </c>
      <c r="Y58" s="60"/>
      <c r="Z58" s="60">
        <f>SUM(Z52:Z56)</f>
        <v>0</v>
      </c>
      <c r="AA58" s="60"/>
      <c r="AB58" s="73">
        <f>SUM(AB52:AB56)</f>
        <v>-8</v>
      </c>
      <c r="AC58" s="126"/>
      <c r="AD58" s="74">
        <f>SUM(AD52:AD56)</f>
        <v>3</v>
      </c>
      <c r="AE58" s="60"/>
      <c r="AF58" s="73">
        <f>SUM(AF52:AF56)</f>
        <v>1</v>
      </c>
      <c r="AG58" s="60"/>
      <c r="AH58" s="60">
        <f>SUM(AH52:AH56)</f>
        <v>3</v>
      </c>
      <c r="AI58" s="60"/>
      <c r="AJ58" s="73">
        <f>SUM(AJ52:AJ56)</f>
        <v>0</v>
      </c>
      <c r="AK58" s="60"/>
      <c r="AL58" s="74">
        <f>SUM(AL52:AL56)</f>
        <v>1</v>
      </c>
      <c r="AM58" s="60"/>
      <c r="AN58" s="74">
        <f>SUM(AN52:AN56)</f>
        <v>0</v>
      </c>
      <c r="AO58" s="60"/>
      <c r="AP58" s="60">
        <f>SUM(AP52:AP56)</f>
        <v>8</v>
      </c>
      <c r="AQ58" s="126"/>
      <c r="AR58" s="60">
        <f>SUM(AR52:AR56)</f>
        <v>-2</v>
      </c>
      <c r="AS58" s="60"/>
      <c r="AT58" s="73">
        <f>SUM(AT52:AT56)</f>
        <v>-1</v>
      </c>
      <c r="AU58" s="60"/>
      <c r="AV58" s="60">
        <f>SUM(AV52:AV56)</f>
        <v>-1</v>
      </c>
      <c r="AW58" s="60"/>
      <c r="AX58" s="60">
        <f>SUM(AX52:AX56)</f>
        <v>1</v>
      </c>
      <c r="AY58" s="60"/>
      <c r="AZ58" s="73">
        <f>SUM(AZ52:AZ56)</f>
        <v>-1</v>
      </c>
      <c r="BA58" s="60"/>
      <c r="BB58" s="73">
        <f>SUM(BB52:BB56)</f>
        <v>0</v>
      </c>
      <c r="BC58" s="60"/>
      <c r="BD58" s="60">
        <f>SUM(BD52:BD56)</f>
        <v>-4</v>
      </c>
      <c r="BE58" s="126"/>
      <c r="BF58" s="73"/>
      <c r="BG58" s="60"/>
      <c r="BH58" s="73"/>
      <c r="BI58" s="60"/>
      <c r="BJ58" s="60"/>
      <c r="BK58" s="60"/>
      <c r="BL58" s="73"/>
      <c r="BM58" s="60"/>
      <c r="BN58" s="60"/>
      <c r="BO58" s="60"/>
      <c r="BP58" s="74"/>
      <c r="BQ58" s="60"/>
      <c r="BR58" s="74"/>
    </row>
    <row r="59" spans="1:70">
      <c r="A59" s="155"/>
      <c r="B59" s="59"/>
      <c r="C59" s="59"/>
      <c r="D59" s="59"/>
      <c r="E59" s="59"/>
      <c r="F59" s="59"/>
      <c r="G59" s="59"/>
      <c r="H59" s="59"/>
      <c r="I59" s="59"/>
      <c r="J59" s="59"/>
      <c r="K59" s="59"/>
      <c r="L59" s="59"/>
      <c r="M59" s="59"/>
      <c r="N59" s="59"/>
      <c r="O59" s="60"/>
      <c r="P59" s="147"/>
      <c r="Q59" s="98"/>
      <c r="R59" s="147"/>
      <c r="S59" s="98"/>
      <c r="T59" s="147"/>
      <c r="U59" s="98"/>
      <c r="V59" s="98"/>
      <c r="W59" s="98"/>
      <c r="X59" s="98"/>
      <c r="Y59" s="98"/>
      <c r="Z59" s="147"/>
      <c r="AA59" s="98"/>
      <c r="AB59" s="98"/>
      <c r="AC59" s="126"/>
      <c r="AD59" s="147"/>
      <c r="AE59" s="98"/>
      <c r="AF59" s="98"/>
      <c r="AG59" s="98"/>
      <c r="AH59" s="147"/>
      <c r="AI59" s="98"/>
      <c r="AJ59" s="98"/>
      <c r="AK59" s="98"/>
      <c r="AL59" s="147"/>
      <c r="AM59" s="98"/>
      <c r="AN59" s="147"/>
      <c r="AO59" s="98"/>
      <c r="AP59" s="147"/>
      <c r="AQ59" s="126"/>
      <c r="AR59" s="147"/>
      <c r="AS59" s="98"/>
      <c r="AT59" s="98"/>
      <c r="AU59" s="98"/>
      <c r="AV59" s="147"/>
      <c r="AW59" s="98"/>
      <c r="AX59" s="147"/>
      <c r="AY59" s="98"/>
      <c r="AZ59" s="98"/>
      <c r="BA59" s="98"/>
      <c r="BB59" s="98"/>
      <c r="BC59" s="98"/>
      <c r="BD59" s="147"/>
      <c r="BE59" s="126"/>
      <c r="BF59" s="98"/>
      <c r="BG59" s="98"/>
      <c r="BH59" s="98"/>
      <c r="BI59" s="98"/>
      <c r="BJ59" s="147"/>
      <c r="BK59" s="98"/>
      <c r="BL59" s="98"/>
      <c r="BM59" s="98"/>
      <c r="BN59" s="147"/>
      <c r="BO59" s="98"/>
      <c r="BP59" s="147"/>
      <c r="BQ59" s="98"/>
      <c r="BR59" s="147"/>
    </row>
    <row r="60" spans="1:70">
      <c r="A60" s="155"/>
      <c r="B60" s="59"/>
      <c r="C60" s="59"/>
      <c r="D60" s="59"/>
      <c r="E60" s="59"/>
      <c r="F60" s="59"/>
      <c r="G60" s="59"/>
      <c r="H60" s="59"/>
      <c r="I60" s="59"/>
      <c r="J60" s="59"/>
      <c r="K60" s="59"/>
      <c r="L60" s="59"/>
      <c r="M60" s="59"/>
      <c r="N60" s="59"/>
      <c r="O60" s="60"/>
      <c r="P60" s="98"/>
      <c r="Q60" s="98"/>
      <c r="R60" s="98"/>
      <c r="S60" s="98"/>
      <c r="T60" s="98"/>
      <c r="U60" s="98"/>
      <c r="V60" s="98"/>
      <c r="W60" s="98"/>
      <c r="X60" s="98"/>
      <c r="Y60" s="98"/>
      <c r="Z60" s="98"/>
      <c r="AA60" s="98"/>
      <c r="AB60" s="98"/>
      <c r="AC60" s="126"/>
      <c r="AD60" s="98"/>
      <c r="AE60" s="98"/>
      <c r="AF60" s="98"/>
      <c r="AG60" s="98"/>
      <c r="AH60" s="98"/>
      <c r="AI60" s="98"/>
      <c r="AJ60" s="98"/>
      <c r="AK60" s="98"/>
      <c r="AL60" s="98"/>
      <c r="AM60" s="98"/>
      <c r="AN60" s="98"/>
      <c r="AO60" s="98"/>
      <c r="AP60" s="98"/>
      <c r="AQ60" s="126"/>
      <c r="AR60" s="98"/>
      <c r="AS60" s="98"/>
      <c r="AT60" s="98"/>
      <c r="AU60" s="98"/>
      <c r="AV60" s="98"/>
      <c r="AW60" s="98"/>
      <c r="AX60" s="98"/>
      <c r="AY60" s="98"/>
      <c r="AZ60" s="98"/>
      <c r="BA60" s="98"/>
      <c r="BB60" s="98"/>
      <c r="BC60" s="98"/>
      <c r="BD60" s="98"/>
      <c r="BE60" s="126"/>
      <c r="BF60" s="98"/>
      <c r="BG60" s="98"/>
      <c r="BH60" s="98"/>
      <c r="BI60" s="98"/>
      <c r="BJ60" s="98"/>
      <c r="BK60" s="98"/>
      <c r="BL60" s="98"/>
      <c r="BM60" s="98"/>
      <c r="BN60" s="98"/>
      <c r="BO60" s="98"/>
      <c r="BP60" s="98"/>
      <c r="BQ60" s="98"/>
      <c r="BR60" s="98"/>
    </row>
    <row r="61" spans="1:70" ht="12" customHeight="1">
      <c r="A61" s="16" t="s">
        <v>72</v>
      </c>
      <c r="B61" s="59"/>
      <c r="C61" s="59"/>
      <c r="D61" s="59"/>
      <c r="E61" s="59"/>
      <c r="F61" s="59"/>
      <c r="G61" s="59"/>
      <c r="H61" s="59"/>
      <c r="I61" s="59"/>
      <c r="J61" s="59"/>
      <c r="K61" s="59"/>
      <c r="L61" s="59"/>
      <c r="M61" s="59"/>
      <c r="N61" s="59"/>
      <c r="O61" s="60"/>
      <c r="P61" s="98"/>
      <c r="Q61" s="98"/>
      <c r="R61" s="98"/>
      <c r="S61" s="98"/>
      <c r="T61" s="98"/>
      <c r="U61" s="98"/>
      <c r="V61" s="98"/>
      <c r="W61" s="98"/>
      <c r="X61" s="98"/>
      <c r="Y61" s="98"/>
      <c r="Z61" s="98"/>
      <c r="AA61" s="98"/>
      <c r="AB61" s="98"/>
      <c r="AC61" s="126"/>
      <c r="AD61" s="98"/>
      <c r="AE61" s="98"/>
      <c r="AF61" s="98"/>
      <c r="AG61" s="98"/>
      <c r="AH61" s="98"/>
      <c r="AI61" s="98"/>
      <c r="AJ61" s="98"/>
      <c r="AK61" s="98"/>
      <c r="AL61" s="98"/>
      <c r="AM61" s="98"/>
      <c r="AN61" s="98"/>
      <c r="AO61" s="98"/>
      <c r="AP61" s="98"/>
      <c r="AQ61" s="126"/>
      <c r="AR61" s="98"/>
      <c r="AS61" s="98"/>
      <c r="AT61" s="98"/>
      <c r="AU61" s="98"/>
      <c r="AV61" s="98"/>
      <c r="AW61" s="98"/>
      <c r="AX61" s="98"/>
      <c r="AY61" s="98"/>
      <c r="AZ61" s="98"/>
      <c r="BA61" s="98"/>
      <c r="BB61" s="98"/>
      <c r="BC61" s="98"/>
      <c r="BD61" s="98"/>
      <c r="BE61" s="126"/>
      <c r="BF61" s="98"/>
      <c r="BG61" s="98"/>
      <c r="BH61" s="98"/>
      <c r="BI61" s="98"/>
      <c r="BJ61" s="98"/>
      <c r="BK61" s="98"/>
      <c r="BL61" s="98"/>
      <c r="BM61" s="98"/>
      <c r="BN61" s="98"/>
      <c r="BO61" s="98"/>
      <c r="BP61" s="98"/>
      <c r="BQ61" s="98"/>
      <c r="BR61" s="98"/>
    </row>
    <row r="62" spans="1:70" ht="6.95" customHeight="1">
      <c r="A62" s="16"/>
      <c r="B62" s="59"/>
      <c r="C62" s="59"/>
      <c r="D62" s="59"/>
      <c r="E62" s="59"/>
      <c r="F62" s="59"/>
      <c r="G62" s="59"/>
      <c r="H62" s="59"/>
      <c r="I62" s="59"/>
      <c r="J62" s="59"/>
      <c r="K62" s="59"/>
      <c r="L62" s="59"/>
      <c r="M62" s="59"/>
      <c r="N62" s="59"/>
      <c r="O62" s="60"/>
      <c r="P62" s="98"/>
      <c r="Q62" s="98"/>
      <c r="R62" s="98"/>
      <c r="S62" s="98"/>
      <c r="T62" s="98"/>
      <c r="U62" s="98"/>
      <c r="V62" s="98"/>
      <c r="W62" s="98"/>
      <c r="X62" s="98"/>
      <c r="Y62" s="98"/>
      <c r="Z62" s="98"/>
      <c r="AA62" s="98"/>
      <c r="AB62" s="98"/>
      <c r="AC62" s="126"/>
      <c r="AD62" s="98"/>
      <c r="AE62" s="98"/>
      <c r="AF62" s="98"/>
      <c r="AG62" s="98"/>
      <c r="AH62" s="98"/>
      <c r="AI62" s="98"/>
      <c r="AJ62" s="98"/>
      <c r="AK62" s="98"/>
      <c r="AL62" s="98"/>
      <c r="AM62" s="98"/>
      <c r="AN62" s="98"/>
      <c r="AO62" s="98"/>
      <c r="AP62" s="98"/>
      <c r="AQ62" s="126"/>
      <c r="AR62" s="98"/>
      <c r="AS62" s="98"/>
      <c r="AT62" s="98"/>
      <c r="AU62" s="98"/>
      <c r="AV62" s="98"/>
      <c r="AW62" s="98"/>
      <c r="AX62" s="98"/>
      <c r="AY62" s="98"/>
      <c r="AZ62" s="98"/>
      <c r="BA62" s="98"/>
      <c r="BB62" s="98"/>
      <c r="BC62" s="98"/>
      <c r="BD62" s="98"/>
      <c r="BE62" s="126"/>
      <c r="BF62" s="98"/>
      <c r="BG62" s="98"/>
      <c r="BH62" s="98"/>
      <c r="BI62" s="98"/>
      <c r="BJ62" s="98"/>
      <c r="BK62" s="98"/>
      <c r="BL62" s="98"/>
      <c r="BM62" s="98"/>
      <c r="BN62" s="98"/>
      <c r="BO62" s="98"/>
      <c r="BP62" s="98"/>
      <c r="BQ62" s="98"/>
      <c r="BR62" s="98"/>
    </row>
    <row r="63" spans="1:70" ht="12" customHeight="1">
      <c r="A63" s="75"/>
      <c r="B63" s="372" t="s">
        <v>119</v>
      </c>
      <c r="C63" s="372"/>
      <c r="D63" s="372"/>
      <c r="E63" s="372"/>
      <c r="F63" s="372"/>
      <c r="G63" s="372"/>
      <c r="H63" s="372"/>
      <c r="I63" s="372"/>
      <c r="J63" s="372"/>
      <c r="K63" s="372"/>
      <c r="L63" s="372"/>
      <c r="M63" s="372"/>
      <c r="N63" s="372"/>
      <c r="O63" s="60"/>
      <c r="P63" s="373" t="s">
        <v>120</v>
      </c>
      <c r="Q63" s="373"/>
      <c r="R63" s="373"/>
      <c r="S63" s="373"/>
      <c r="T63" s="373"/>
      <c r="U63" s="373"/>
      <c r="V63" s="373"/>
      <c r="W63" s="373"/>
      <c r="X63" s="373"/>
      <c r="Y63" s="373"/>
      <c r="Z63" s="373"/>
      <c r="AA63" s="373"/>
      <c r="AB63" s="373"/>
      <c r="AC63" s="126"/>
      <c r="AD63" s="373" t="s">
        <v>121</v>
      </c>
      <c r="AE63" s="373"/>
      <c r="AF63" s="373"/>
      <c r="AG63" s="373"/>
      <c r="AH63" s="373"/>
      <c r="AI63" s="373"/>
      <c r="AJ63" s="373"/>
      <c r="AK63" s="373"/>
      <c r="AL63" s="373"/>
      <c r="AM63" s="373"/>
      <c r="AN63" s="373"/>
      <c r="AO63" s="373"/>
      <c r="AP63" s="373"/>
      <c r="AQ63" s="126"/>
      <c r="AR63" s="373" t="s">
        <v>122</v>
      </c>
      <c r="AS63" s="373"/>
      <c r="AT63" s="373"/>
      <c r="AU63" s="373"/>
      <c r="AV63" s="373"/>
      <c r="AW63" s="373"/>
      <c r="AX63" s="373"/>
      <c r="AY63" s="373"/>
      <c r="AZ63" s="373"/>
      <c r="BA63" s="373"/>
      <c r="BB63" s="373"/>
      <c r="BC63" s="373"/>
      <c r="BD63" s="373"/>
      <c r="BE63" s="126"/>
      <c r="BF63" s="373" t="s">
        <v>123</v>
      </c>
      <c r="BG63" s="373"/>
      <c r="BH63" s="373"/>
      <c r="BI63" s="373"/>
      <c r="BJ63" s="373"/>
      <c r="BK63" s="373"/>
      <c r="BL63" s="373"/>
      <c r="BM63" s="373"/>
      <c r="BN63" s="373"/>
      <c r="BO63" s="373"/>
      <c r="BP63" s="373"/>
      <c r="BQ63" s="373"/>
      <c r="BR63" s="373"/>
    </row>
    <row r="64" spans="1:70" ht="12" customHeight="1">
      <c r="A64" s="368"/>
      <c r="B64" s="110" t="s">
        <v>17</v>
      </c>
      <c r="C64" s="369"/>
      <c r="D64" s="110"/>
      <c r="E64" s="369"/>
      <c r="F64" s="110" t="s">
        <v>22</v>
      </c>
      <c r="G64" s="371"/>
      <c r="H64" s="110"/>
      <c r="I64" s="371"/>
      <c r="J64" s="110"/>
      <c r="K64" s="371"/>
      <c r="L64" s="110"/>
      <c r="M64" s="111"/>
      <c r="N64" s="110"/>
      <c r="O64" s="112"/>
      <c r="P64" s="113" t="s">
        <v>17</v>
      </c>
      <c r="Q64" s="365"/>
      <c r="R64" s="113"/>
      <c r="S64" s="365"/>
      <c r="T64" s="113" t="s">
        <v>22</v>
      </c>
      <c r="U64" s="365"/>
      <c r="V64" s="113"/>
      <c r="W64" s="365"/>
      <c r="X64" s="113"/>
      <c r="Y64" s="365"/>
      <c r="Z64" s="113"/>
      <c r="AA64" s="112"/>
      <c r="AB64" s="113"/>
      <c r="AC64" s="114"/>
      <c r="AD64" s="115" t="s">
        <v>17</v>
      </c>
      <c r="AE64" s="365"/>
      <c r="AF64" s="115"/>
      <c r="AG64" s="365"/>
      <c r="AH64" s="113" t="s">
        <v>22</v>
      </c>
      <c r="AI64" s="365"/>
      <c r="AJ64" s="113"/>
      <c r="AK64" s="365"/>
      <c r="AL64" s="113"/>
      <c r="AM64" s="365"/>
      <c r="AN64" s="113"/>
      <c r="AO64" s="112"/>
      <c r="AP64" s="113"/>
      <c r="AQ64" s="114"/>
      <c r="AR64" s="115" t="s">
        <v>17</v>
      </c>
      <c r="AS64" s="365"/>
      <c r="AT64" s="113"/>
      <c r="AU64" s="365"/>
      <c r="AV64" s="113" t="s">
        <v>22</v>
      </c>
      <c r="AW64" s="365"/>
      <c r="AX64" s="113"/>
      <c r="AY64" s="365"/>
      <c r="AZ64" s="113"/>
      <c r="BA64" s="365"/>
      <c r="BB64" s="113"/>
      <c r="BC64" s="112"/>
      <c r="BD64" s="113"/>
      <c r="BE64" s="114"/>
      <c r="BF64" s="113" t="s">
        <v>17</v>
      </c>
      <c r="BG64" s="365"/>
      <c r="BH64" s="113"/>
      <c r="BI64" s="365"/>
      <c r="BJ64" s="113" t="s">
        <v>22</v>
      </c>
      <c r="BK64" s="365"/>
      <c r="BL64" s="113"/>
      <c r="BM64" s="365"/>
      <c r="BN64" s="113"/>
      <c r="BO64" s="365"/>
      <c r="BP64" s="113"/>
      <c r="BQ64" s="112"/>
      <c r="BR64" s="113"/>
    </row>
    <row r="65" spans="1:70" ht="12" customHeight="1">
      <c r="A65" s="368"/>
      <c r="B65" s="116" t="s">
        <v>18</v>
      </c>
      <c r="C65" s="369"/>
      <c r="D65" s="116"/>
      <c r="E65" s="370"/>
      <c r="F65" s="116" t="s">
        <v>18</v>
      </c>
      <c r="G65" s="371"/>
      <c r="H65" s="116" t="s">
        <v>22</v>
      </c>
      <c r="I65" s="371"/>
      <c r="J65" s="116"/>
      <c r="K65" s="371"/>
      <c r="L65" s="116" t="s">
        <v>26</v>
      </c>
      <c r="M65" s="111"/>
      <c r="N65" s="116"/>
      <c r="O65" s="112"/>
      <c r="P65" s="117" t="s">
        <v>18</v>
      </c>
      <c r="Q65" s="365"/>
      <c r="R65" s="117"/>
      <c r="S65" s="366"/>
      <c r="T65" s="117" t="s">
        <v>18</v>
      </c>
      <c r="U65" s="365"/>
      <c r="V65" s="117" t="s">
        <v>22</v>
      </c>
      <c r="W65" s="365"/>
      <c r="X65" s="117"/>
      <c r="Y65" s="365"/>
      <c r="Z65" s="117" t="s">
        <v>26</v>
      </c>
      <c r="AA65" s="112"/>
      <c r="AB65" s="117"/>
      <c r="AC65" s="114"/>
      <c r="AD65" s="117" t="s">
        <v>18</v>
      </c>
      <c r="AE65" s="365"/>
      <c r="AF65" s="117"/>
      <c r="AG65" s="366"/>
      <c r="AH65" s="117" t="s">
        <v>18</v>
      </c>
      <c r="AI65" s="365"/>
      <c r="AJ65" s="117" t="s">
        <v>22</v>
      </c>
      <c r="AK65" s="365"/>
      <c r="AL65" s="117"/>
      <c r="AM65" s="365"/>
      <c r="AN65" s="117" t="s">
        <v>26</v>
      </c>
      <c r="AO65" s="112"/>
      <c r="AP65" s="117"/>
      <c r="AQ65" s="114"/>
      <c r="AR65" s="117" t="s">
        <v>18</v>
      </c>
      <c r="AS65" s="365"/>
      <c r="AT65" s="117"/>
      <c r="AU65" s="366"/>
      <c r="AV65" s="117" t="s">
        <v>18</v>
      </c>
      <c r="AW65" s="365"/>
      <c r="AX65" s="117" t="s">
        <v>22</v>
      </c>
      <c r="AY65" s="365"/>
      <c r="AZ65" s="117"/>
      <c r="BA65" s="365"/>
      <c r="BB65" s="117" t="s">
        <v>26</v>
      </c>
      <c r="BC65" s="112"/>
      <c r="BD65" s="117"/>
      <c r="BE65" s="114"/>
      <c r="BF65" s="117" t="s">
        <v>18</v>
      </c>
      <c r="BG65" s="365"/>
      <c r="BH65" s="117"/>
      <c r="BI65" s="366"/>
      <c r="BJ65" s="117" t="s">
        <v>18</v>
      </c>
      <c r="BK65" s="365"/>
      <c r="BL65" s="117" t="s">
        <v>22</v>
      </c>
      <c r="BM65" s="365"/>
      <c r="BN65" s="117"/>
      <c r="BO65" s="365"/>
      <c r="BP65" s="117" t="s">
        <v>26</v>
      </c>
      <c r="BQ65" s="112"/>
      <c r="BR65" s="117"/>
    </row>
    <row r="66" spans="1:70" ht="12" customHeight="1">
      <c r="A66" s="75"/>
      <c r="B66" s="116" t="s">
        <v>19</v>
      </c>
      <c r="C66" s="118"/>
      <c r="D66" s="116" t="s">
        <v>21</v>
      </c>
      <c r="E66" s="119"/>
      <c r="F66" s="116" t="s">
        <v>23</v>
      </c>
      <c r="G66" s="120"/>
      <c r="H66" s="116" t="s">
        <v>75</v>
      </c>
      <c r="I66" s="120"/>
      <c r="J66" s="116"/>
      <c r="K66" s="120"/>
      <c r="L66" s="116" t="s">
        <v>27</v>
      </c>
      <c r="M66" s="111"/>
      <c r="N66" s="116"/>
      <c r="O66" s="112"/>
      <c r="P66" s="117" t="s">
        <v>19</v>
      </c>
      <c r="Q66" s="121"/>
      <c r="R66" s="117" t="s">
        <v>21</v>
      </c>
      <c r="S66" s="112"/>
      <c r="T66" s="117" t="s">
        <v>23</v>
      </c>
      <c r="U66" s="121"/>
      <c r="V66" s="117" t="s">
        <v>75</v>
      </c>
      <c r="W66" s="121"/>
      <c r="X66" s="117"/>
      <c r="Y66" s="121"/>
      <c r="Z66" s="117" t="s">
        <v>27</v>
      </c>
      <c r="AA66" s="112"/>
      <c r="AB66" s="117"/>
      <c r="AC66" s="114"/>
      <c r="AD66" s="117" t="s">
        <v>19</v>
      </c>
      <c r="AE66" s="121"/>
      <c r="AF66" s="117" t="s">
        <v>21</v>
      </c>
      <c r="AG66" s="112"/>
      <c r="AH66" s="117" t="s">
        <v>23</v>
      </c>
      <c r="AI66" s="121"/>
      <c r="AJ66" s="117" t="s">
        <v>75</v>
      </c>
      <c r="AK66" s="121"/>
      <c r="AL66" s="117"/>
      <c r="AM66" s="121"/>
      <c r="AN66" s="117" t="s">
        <v>27</v>
      </c>
      <c r="AO66" s="112"/>
      <c r="AP66" s="117"/>
      <c r="AQ66" s="114"/>
      <c r="AR66" s="117" t="s">
        <v>19</v>
      </c>
      <c r="AS66" s="121"/>
      <c r="AT66" s="117" t="s">
        <v>21</v>
      </c>
      <c r="AU66" s="112"/>
      <c r="AV66" s="117" t="s">
        <v>23</v>
      </c>
      <c r="AW66" s="121"/>
      <c r="AX66" s="117" t="s">
        <v>75</v>
      </c>
      <c r="AY66" s="121"/>
      <c r="AZ66" s="117"/>
      <c r="BA66" s="121"/>
      <c r="BB66" s="117" t="s">
        <v>27</v>
      </c>
      <c r="BC66" s="112"/>
      <c r="BD66" s="117"/>
      <c r="BE66" s="114"/>
      <c r="BF66" s="117" t="s">
        <v>19</v>
      </c>
      <c r="BG66" s="121"/>
      <c r="BH66" s="117" t="s">
        <v>21</v>
      </c>
      <c r="BI66" s="112"/>
      <c r="BJ66" s="117" t="s">
        <v>23</v>
      </c>
      <c r="BK66" s="121"/>
      <c r="BL66" s="117" t="s">
        <v>75</v>
      </c>
      <c r="BM66" s="121"/>
      <c r="BN66" s="117"/>
      <c r="BO66" s="121"/>
      <c r="BP66" s="117" t="s">
        <v>27</v>
      </c>
      <c r="BQ66" s="112"/>
      <c r="BR66" s="117"/>
    </row>
    <row r="67" spans="1:70" ht="12" customHeight="1">
      <c r="A67" s="75"/>
      <c r="B67" s="116" t="s">
        <v>20</v>
      </c>
      <c r="C67" s="118"/>
      <c r="D67" s="116" t="s">
        <v>18</v>
      </c>
      <c r="E67" s="119"/>
      <c r="F67" s="116" t="s">
        <v>24</v>
      </c>
      <c r="G67" s="120"/>
      <c r="H67" s="116" t="s">
        <v>18</v>
      </c>
      <c r="I67" s="120"/>
      <c r="J67" s="116" t="s">
        <v>25</v>
      </c>
      <c r="K67" s="120"/>
      <c r="L67" s="116" t="s">
        <v>28</v>
      </c>
      <c r="M67" s="111"/>
      <c r="N67" s="116" t="s">
        <v>29</v>
      </c>
      <c r="O67" s="112"/>
      <c r="P67" s="117" t="s">
        <v>20</v>
      </c>
      <c r="Q67" s="121"/>
      <c r="R67" s="117" t="s">
        <v>18</v>
      </c>
      <c r="S67" s="112"/>
      <c r="T67" s="117" t="s">
        <v>24</v>
      </c>
      <c r="U67" s="121"/>
      <c r="V67" s="117" t="s">
        <v>18</v>
      </c>
      <c r="W67" s="121"/>
      <c r="X67" s="117" t="s">
        <v>25</v>
      </c>
      <c r="Y67" s="121"/>
      <c r="Z67" s="117" t="s">
        <v>28</v>
      </c>
      <c r="AA67" s="112"/>
      <c r="AB67" s="117" t="s">
        <v>29</v>
      </c>
      <c r="AC67" s="114"/>
      <c r="AD67" s="117" t="s">
        <v>20</v>
      </c>
      <c r="AE67" s="121"/>
      <c r="AF67" s="117" t="s">
        <v>18</v>
      </c>
      <c r="AG67" s="112"/>
      <c r="AH67" s="117" t="s">
        <v>24</v>
      </c>
      <c r="AI67" s="121"/>
      <c r="AJ67" s="117" t="s">
        <v>18</v>
      </c>
      <c r="AK67" s="121"/>
      <c r="AL67" s="117" t="s">
        <v>25</v>
      </c>
      <c r="AM67" s="121"/>
      <c r="AN67" s="117" t="s">
        <v>28</v>
      </c>
      <c r="AO67" s="112"/>
      <c r="AP67" s="117" t="s">
        <v>29</v>
      </c>
      <c r="AQ67" s="114"/>
      <c r="AR67" s="117" t="s">
        <v>20</v>
      </c>
      <c r="AS67" s="121"/>
      <c r="AT67" s="117" t="s">
        <v>18</v>
      </c>
      <c r="AU67" s="112"/>
      <c r="AV67" s="117" t="s">
        <v>24</v>
      </c>
      <c r="AW67" s="121"/>
      <c r="AX67" s="117" t="s">
        <v>18</v>
      </c>
      <c r="AY67" s="121"/>
      <c r="AZ67" s="117" t="s">
        <v>25</v>
      </c>
      <c r="BA67" s="121"/>
      <c r="BB67" s="117" t="s">
        <v>28</v>
      </c>
      <c r="BC67" s="112"/>
      <c r="BD67" s="117" t="s">
        <v>29</v>
      </c>
      <c r="BE67" s="114"/>
      <c r="BF67" s="117" t="s">
        <v>20</v>
      </c>
      <c r="BG67" s="121"/>
      <c r="BH67" s="117" t="s">
        <v>18</v>
      </c>
      <c r="BI67" s="112"/>
      <c r="BJ67" s="117" t="s">
        <v>24</v>
      </c>
      <c r="BK67" s="121"/>
      <c r="BL67" s="117" t="s">
        <v>18</v>
      </c>
      <c r="BM67" s="121"/>
      <c r="BN67" s="117" t="s">
        <v>25</v>
      </c>
      <c r="BO67" s="121"/>
      <c r="BP67" s="117" t="s">
        <v>28</v>
      </c>
      <c r="BQ67" s="112"/>
      <c r="BR67" s="117" t="s">
        <v>29</v>
      </c>
    </row>
    <row r="68" spans="1:70" ht="12" customHeight="1">
      <c r="A68" s="75"/>
      <c r="B68" s="116" t="s">
        <v>1</v>
      </c>
      <c r="C68" s="122"/>
      <c r="D68" s="116" t="s">
        <v>1</v>
      </c>
      <c r="E68" s="116"/>
      <c r="F68" s="116" t="s">
        <v>1</v>
      </c>
      <c r="G68" s="122"/>
      <c r="H68" s="116" t="s">
        <v>1</v>
      </c>
      <c r="I68" s="122"/>
      <c r="J68" s="116" t="s">
        <v>1</v>
      </c>
      <c r="K68" s="122"/>
      <c r="L68" s="116" t="s">
        <v>1</v>
      </c>
      <c r="M68" s="111"/>
      <c r="N68" s="116" t="s">
        <v>1</v>
      </c>
      <c r="O68" s="112"/>
      <c r="P68" s="117" t="s">
        <v>1</v>
      </c>
      <c r="Q68" s="117"/>
      <c r="R68" s="117" t="s">
        <v>1</v>
      </c>
      <c r="S68" s="117"/>
      <c r="T68" s="117" t="s">
        <v>1</v>
      </c>
      <c r="U68" s="117"/>
      <c r="V68" s="117" t="s">
        <v>1</v>
      </c>
      <c r="W68" s="117"/>
      <c r="X68" s="117" t="s">
        <v>1</v>
      </c>
      <c r="Y68" s="117"/>
      <c r="Z68" s="117" t="s">
        <v>1</v>
      </c>
      <c r="AA68" s="112"/>
      <c r="AB68" s="117" t="s">
        <v>1</v>
      </c>
      <c r="AC68" s="114"/>
      <c r="AD68" s="117" t="s">
        <v>1</v>
      </c>
      <c r="AE68" s="117"/>
      <c r="AF68" s="117" t="s">
        <v>1</v>
      </c>
      <c r="AG68" s="117"/>
      <c r="AH68" s="117" t="s">
        <v>1</v>
      </c>
      <c r="AI68" s="117"/>
      <c r="AJ68" s="117" t="s">
        <v>1</v>
      </c>
      <c r="AK68" s="117"/>
      <c r="AL68" s="117" t="s">
        <v>1</v>
      </c>
      <c r="AM68" s="117"/>
      <c r="AN68" s="117" t="s">
        <v>1</v>
      </c>
      <c r="AO68" s="112"/>
      <c r="AP68" s="117" t="s">
        <v>1</v>
      </c>
      <c r="AQ68" s="114"/>
      <c r="AR68" s="117" t="s">
        <v>1</v>
      </c>
      <c r="AS68" s="117"/>
      <c r="AT68" s="117" t="s">
        <v>1</v>
      </c>
      <c r="AU68" s="117"/>
      <c r="AV68" s="117" t="s">
        <v>1</v>
      </c>
      <c r="AW68" s="117"/>
      <c r="AX68" s="117" t="s">
        <v>1</v>
      </c>
      <c r="AY68" s="117"/>
      <c r="AZ68" s="117" t="s">
        <v>1</v>
      </c>
      <c r="BA68" s="117"/>
      <c r="BB68" s="117" t="s">
        <v>1</v>
      </c>
      <c r="BC68" s="112"/>
      <c r="BD68" s="117" t="s">
        <v>1</v>
      </c>
      <c r="BE68" s="114"/>
      <c r="BF68" s="117" t="s">
        <v>1</v>
      </c>
      <c r="BG68" s="117"/>
      <c r="BH68" s="117" t="s">
        <v>1</v>
      </c>
      <c r="BI68" s="117"/>
      <c r="BJ68" s="117" t="s">
        <v>1</v>
      </c>
      <c r="BK68" s="117"/>
      <c r="BL68" s="117" t="s">
        <v>1</v>
      </c>
      <c r="BM68" s="117"/>
      <c r="BN68" s="117" t="s">
        <v>1</v>
      </c>
      <c r="BO68" s="117"/>
      <c r="BP68" s="117" t="s">
        <v>1</v>
      </c>
      <c r="BQ68" s="112"/>
      <c r="BR68" s="117" t="s">
        <v>1</v>
      </c>
    </row>
    <row r="69" spans="1:70" ht="6.95" customHeight="1">
      <c r="A69" s="75"/>
      <c r="B69" s="148"/>
      <c r="C69" s="149"/>
      <c r="D69" s="148"/>
      <c r="E69" s="148"/>
      <c r="F69" s="148"/>
      <c r="G69" s="149"/>
      <c r="H69" s="148"/>
      <c r="I69" s="149"/>
      <c r="J69" s="148"/>
      <c r="K69" s="149"/>
      <c r="L69" s="148"/>
      <c r="M69" s="150"/>
      <c r="N69" s="148"/>
      <c r="O69" s="60"/>
      <c r="P69" s="151"/>
      <c r="Q69" s="151"/>
      <c r="R69" s="151"/>
      <c r="S69" s="151"/>
      <c r="T69" s="151"/>
      <c r="U69" s="151"/>
      <c r="V69" s="151"/>
      <c r="W69" s="151"/>
      <c r="X69" s="151"/>
      <c r="Y69" s="151"/>
      <c r="Z69" s="151"/>
      <c r="AA69" s="60"/>
      <c r="AB69" s="151"/>
      <c r="AC69" s="126"/>
      <c r="AD69" s="151"/>
      <c r="AE69" s="151"/>
      <c r="AF69" s="151"/>
      <c r="AG69" s="151"/>
      <c r="AH69" s="151"/>
      <c r="AI69" s="151"/>
      <c r="AJ69" s="151"/>
      <c r="AK69" s="151"/>
      <c r="AL69" s="151"/>
      <c r="AM69" s="151"/>
      <c r="AN69" s="151"/>
      <c r="AO69" s="60"/>
      <c r="AP69" s="151"/>
      <c r="AQ69" s="126"/>
      <c r="AR69" s="151"/>
      <c r="AS69" s="151"/>
      <c r="AT69" s="151"/>
      <c r="AU69" s="151"/>
      <c r="AV69" s="151"/>
      <c r="AW69" s="151"/>
      <c r="AX69" s="151"/>
      <c r="AY69" s="151"/>
      <c r="AZ69" s="151"/>
      <c r="BA69" s="151"/>
      <c r="BB69" s="151"/>
      <c r="BC69" s="60"/>
      <c r="BD69" s="151"/>
      <c r="BE69" s="126"/>
      <c r="BF69" s="151"/>
      <c r="BG69" s="151"/>
      <c r="BH69" s="151"/>
      <c r="BI69" s="151"/>
      <c r="BJ69" s="151"/>
      <c r="BK69" s="151"/>
      <c r="BL69" s="151"/>
      <c r="BM69" s="151"/>
      <c r="BN69" s="151"/>
      <c r="BO69" s="151"/>
      <c r="BP69" s="151"/>
      <c r="BQ69" s="60"/>
      <c r="BR69" s="151"/>
    </row>
    <row r="70" spans="1:70">
      <c r="A70" s="75" t="s">
        <v>73</v>
      </c>
      <c r="B70" s="125">
        <v>6150</v>
      </c>
      <c r="C70" s="125"/>
      <c r="D70" s="125">
        <v>11859</v>
      </c>
      <c r="E70" s="125"/>
      <c r="F70" s="125">
        <v>8797</v>
      </c>
      <c r="G70" s="125"/>
      <c r="H70" s="125">
        <v>0</v>
      </c>
      <c r="I70" s="125"/>
      <c r="J70" s="125">
        <v>0</v>
      </c>
      <c r="K70" s="125"/>
      <c r="L70" s="125">
        <v>0</v>
      </c>
      <c r="M70" s="125"/>
      <c r="N70" s="125">
        <v>26806</v>
      </c>
      <c r="O70" s="60"/>
      <c r="P70" s="60">
        <v>6152</v>
      </c>
      <c r="Q70" s="60"/>
      <c r="R70" s="60">
        <v>11814</v>
      </c>
      <c r="S70" s="60"/>
      <c r="T70" s="60">
        <v>9241</v>
      </c>
      <c r="U70" s="60"/>
      <c r="V70" s="60">
        <v>0</v>
      </c>
      <c r="W70" s="60"/>
      <c r="X70" s="60">
        <v>4</v>
      </c>
      <c r="Y70" s="60"/>
      <c r="Z70" s="60">
        <v>0</v>
      </c>
      <c r="AA70" s="60"/>
      <c r="AB70" s="60">
        <v>27211</v>
      </c>
      <c r="AC70" s="126"/>
      <c r="AD70" s="60">
        <v>6207</v>
      </c>
      <c r="AE70" s="60"/>
      <c r="AF70" s="60">
        <v>12581</v>
      </c>
      <c r="AG70" s="60"/>
      <c r="AH70" s="60">
        <v>8915</v>
      </c>
      <c r="AI70" s="60"/>
      <c r="AJ70" s="60">
        <v>0</v>
      </c>
      <c r="AK70" s="60"/>
      <c r="AL70" s="60">
        <v>0</v>
      </c>
      <c r="AM70" s="60"/>
      <c r="AN70" s="60">
        <v>0</v>
      </c>
      <c r="AO70" s="60"/>
      <c r="AP70" s="60">
        <v>27703</v>
      </c>
      <c r="AQ70" s="126"/>
      <c r="AR70" s="60">
        <v>6018</v>
      </c>
      <c r="AS70" s="60"/>
      <c r="AT70" s="60">
        <v>13048</v>
      </c>
      <c r="AU70" s="60"/>
      <c r="AV70" s="60">
        <v>8868</v>
      </c>
      <c r="AW70" s="60"/>
      <c r="AX70" s="60">
        <v>0</v>
      </c>
      <c r="AY70" s="60"/>
      <c r="AZ70" s="60">
        <v>0</v>
      </c>
      <c r="BA70" s="60"/>
      <c r="BB70" s="60">
        <v>0</v>
      </c>
      <c r="BC70" s="60"/>
      <c r="BD70" s="60">
        <v>27934</v>
      </c>
      <c r="BE70" s="126"/>
      <c r="BF70" s="60">
        <v>5895</v>
      </c>
      <c r="BG70" s="60"/>
      <c r="BH70" s="60">
        <v>12899</v>
      </c>
      <c r="BI70" s="60"/>
      <c r="BJ70" s="60">
        <v>8911</v>
      </c>
      <c r="BK70" s="60"/>
      <c r="BL70" s="60">
        <v>0</v>
      </c>
      <c r="BM70" s="60"/>
      <c r="BN70" s="60">
        <v>0</v>
      </c>
      <c r="BO70" s="60"/>
      <c r="BP70" s="60">
        <v>0</v>
      </c>
      <c r="BQ70" s="60"/>
      <c r="BR70" s="60">
        <v>27705</v>
      </c>
    </row>
    <row r="71" spans="1:70">
      <c r="A71" s="75" t="s">
        <v>171</v>
      </c>
      <c r="B71" s="125">
        <v>19224</v>
      </c>
      <c r="C71" s="125"/>
      <c r="D71" s="125">
        <v>12404</v>
      </c>
      <c r="E71" s="125"/>
      <c r="F71" s="125">
        <v>7042</v>
      </c>
      <c r="G71" s="125"/>
      <c r="H71" s="125">
        <v>0</v>
      </c>
      <c r="I71" s="125"/>
      <c r="J71" s="125">
        <v>266</v>
      </c>
      <c r="K71" s="125"/>
      <c r="L71" s="125">
        <v>0</v>
      </c>
      <c r="M71" s="125"/>
      <c r="N71" s="125">
        <v>38936</v>
      </c>
      <c r="O71" s="60"/>
      <c r="P71" s="60">
        <v>18771</v>
      </c>
      <c r="Q71" s="60"/>
      <c r="R71" s="60">
        <v>12402</v>
      </c>
      <c r="S71" s="60"/>
      <c r="T71" s="60">
        <v>7432</v>
      </c>
      <c r="U71" s="60"/>
      <c r="V71" s="60">
        <v>1</v>
      </c>
      <c r="W71" s="60"/>
      <c r="X71" s="60">
        <v>77</v>
      </c>
      <c r="Y71" s="60"/>
      <c r="Z71" s="60">
        <v>0</v>
      </c>
      <c r="AA71" s="60"/>
      <c r="AB71" s="60">
        <v>38683</v>
      </c>
      <c r="AC71" s="126"/>
      <c r="AD71" s="60">
        <v>19276</v>
      </c>
      <c r="AE71" s="60"/>
      <c r="AF71" s="60">
        <v>12524</v>
      </c>
      <c r="AG71" s="60"/>
      <c r="AH71" s="60">
        <v>7277</v>
      </c>
      <c r="AI71" s="60"/>
      <c r="AJ71" s="60">
        <v>1</v>
      </c>
      <c r="AK71" s="60"/>
      <c r="AL71" s="60">
        <v>77</v>
      </c>
      <c r="AM71" s="60"/>
      <c r="AN71" s="60">
        <v>0</v>
      </c>
      <c r="AO71" s="60"/>
      <c r="AP71" s="60">
        <v>39155</v>
      </c>
      <c r="AQ71" s="126"/>
      <c r="AR71" s="60">
        <v>19594</v>
      </c>
      <c r="AS71" s="60"/>
      <c r="AT71" s="60">
        <v>13652</v>
      </c>
      <c r="AU71" s="60"/>
      <c r="AV71" s="60">
        <v>7816</v>
      </c>
      <c r="AW71" s="60"/>
      <c r="AX71" s="60">
        <v>1</v>
      </c>
      <c r="AY71" s="60"/>
      <c r="AZ71" s="60">
        <v>79</v>
      </c>
      <c r="BA71" s="60"/>
      <c r="BB71" s="60">
        <v>0</v>
      </c>
      <c r="BC71" s="60"/>
      <c r="BD71" s="60">
        <v>41142</v>
      </c>
      <c r="BE71" s="126"/>
      <c r="BF71" s="60">
        <v>20022</v>
      </c>
      <c r="BG71" s="60"/>
      <c r="BH71" s="60">
        <v>13653</v>
      </c>
      <c r="BI71" s="60"/>
      <c r="BJ71" s="60">
        <v>8477</v>
      </c>
      <c r="BK71" s="60"/>
      <c r="BL71" s="60">
        <v>2</v>
      </c>
      <c r="BM71" s="60"/>
      <c r="BN71" s="60">
        <v>79</v>
      </c>
      <c r="BO71" s="60"/>
      <c r="BP71" s="60">
        <v>0</v>
      </c>
      <c r="BQ71" s="60"/>
      <c r="BR71" s="60">
        <v>42233</v>
      </c>
    </row>
    <row r="72" spans="1:70">
      <c r="B72" s="59"/>
      <c r="C72" s="59"/>
      <c r="D72" s="59"/>
      <c r="E72" s="59"/>
      <c r="F72" s="59"/>
      <c r="G72" s="59"/>
      <c r="H72" s="59"/>
      <c r="I72" s="59"/>
      <c r="J72" s="59"/>
      <c r="K72" s="59"/>
      <c r="L72" s="59"/>
      <c r="M72" s="59"/>
      <c r="N72" s="59"/>
      <c r="O72" s="60"/>
      <c r="P72" s="98"/>
      <c r="Q72" s="98"/>
      <c r="R72" s="98"/>
      <c r="S72" s="98"/>
      <c r="T72" s="98"/>
      <c r="U72" s="98"/>
      <c r="V72" s="98"/>
      <c r="W72" s="98"/>
      <c r="X72" s="98"/>
      <c r="Y72" s="98"/>
      <c r="Z72" s="98"/>
      <c r="AA72" s="98"/>
      <c r="AB72" s="98"/>
      <c r="AC72" s="126"/>
      <c r="AD72" s="98"/>
      <c r="AE72" s="98"/>
      <c r="AF72" s="98"/>
      <c r="AG72" s="98"/>
      <c r="AH72" s="98"/>
      <c r="AI72" s="98"/>
      <c r="AJ72" s="98"/>
      <c r="AK72" s="98"/>
      <c r="AL72" s="98"/>
      <c r="AM72" s="98"/>
      <c r="AN72" s="98"/>
      <c r="AO72" s="98"/>
      <c r="AP72" s="98"/>
      <c r="AQ72" s="126"/>
      <c r="AR72" s="98"/>
      <c r="AS72" s="98"/>
      <c r="AT72" s="98"/>
      <c r="AU72" s="98"/>
      <c r="AV72" s="98"/>
      <c r="AW72" s="98"/>
      <c r="AX72" s="98"/>
      <c r="AY72" s="98"/>
      <c r="AZ72" s="98"/>
      <c r="BA72" s="98"/>
      <c r="BB72" s="98"/>
      <c r="BC72" s="98"/>
      <c r="BD72" s="98"/>
      <c r="BE72" s="126"/>
      <c r="BF72" s="98"/>
      <c r="BG72" s="98"/>
      <c r="BH72" s="98"/>
      <c r="BI72" s="98"/>
      <c r="BJ72" s="98"/>
      <c r="BK72" s="98"/>
      <c r="BL72" s="98"/>
      <c r="BM72" s="98"/>
      <c r="BN72" s="98"/>
      <c r="BO72" s="98"/>
      <c r="BP72" s="98"/>
      <c r="BQ72" s="98"/>
      <c r="BR72" s="98"/>
    </row>
    <row r="73" spans="1:70" ht="25.5">
      <c r="A73" s="152" t="s">
        <v>74</v>
      </c>
      <c r="B73" s="98"/>
      <c r="C73" s="98"/>
      <c r="D73" s="98"/>
      <c r="E73" s="98"/>
      <c r="F73" s="98"/>
      <c r="G73" s="98"/>
      <c r="H73" s="98"/>
      <c r="I73" s="98"/>
      <c r="J73" s="98"/>
      <c r="K73" s="98"/>
      <c r="L73" s="98"/>
      <c r="M73" s="98"/>
      <c r="N73" s="98"/>
      <c r="O73" s="60"/>
      <c r="P73" s="98"/>
      <c r="Q73" s="98"/>
      <c r="R73" s="98"/>
      <c r="S73" s="98"/>
      <c r="T73" s="98"/>
      <c r="U73" s="98"/>
      <c r="V73" s="98"/>
      <c r="W73" s="98"/>
      <c r="X73" s="98"/>
      <c r="Y73" s="98"/>
      <c r="Z73" s="98"/>
      <c r="AA73" s="98"/>
      <c r="AB73" s="98"/>
      <c r="AC73" s="126"/>
      <c r="AD73" s="98"/>
      <c r="AE73" s="98"/>
      <c r="AF73" s="98"/>
      <c r="AG73" s="98"/>
      <c r="AH73" s="98"/>
      <c r="AI73" s="98"/>
      <c r="AJ73" s="98"/>
      <c r="AK73" s="98"/>
      <c r="AL73" s="98"/>
      <c r="AM73" s="98"/>
      <c r="AN73" s="98"/>
      <c r="AO73" s="98"/>
      <c r="AP73" s="98"/>
      <c r="AQ73" s="126"/>
      <c r="AR73" s="98"/>
      <c r="AS73" s="98"/>
      <c r="AT73" s="98"/>
      <c r="AU73" s="98"/>
      <c r="AV73" s="98"/>
      <c r="AW73" s="98"/>
      <c r="AX73" s="98"/>
      <c r="AY73" s="98"/>
      <c r="AZ73" s="98"/>
      <c r="BA73" s="98"/>
      <c r="BB73" s="98"/>
      <c r="BC73" s="98"/>
      <c r="BD73" s="98"/>
      <c r="BE73" s="126"/>
      <c r="BF73" s="98"/>
      <c r="BG73" s="98"/>
      <c r="BH73" s="98"/>
      <c r="BI73" s="98"/>
      <c r="BJ73" s="98"/>
      <c r="BK73" s="98"/>
      <c r="BL73" s="98"/>
      <c r="BM73" s="98"/>
      <c r="BN73" s="98"/>
      <c r="BO73" s="98"/>
      <c r="BP73" s="98"/>
      <c r="BQ73" s="98"/>
      <c r="BR73" s="98"/>
    </row>
    <row r="74" spans="1:70">
      <c r="A74" s="52"/>
      <c r="B74" s="98"/>
      <c r="C74" s="98"/>
      <c r="D74" s="98"/>
      <c r="E74" s="98"/>
      <c r="F74" s="98"/>
      <c r="G74" s="98"/>
      <c r="H74" s="98"/>
      <c r="I74" s="98"/>
      <c r="J74" s="98"/>
      <c r="K74" s="98"/>
      <c r="L74" s="98"/>
      <c r="M74" s="98"/>
      <c r="N74" s="98"/>
      <c r="O74" s="60"/>
      <c r="P74" s="98"/>
      <c r="Q74" s="98"/>
      <c r="R74" s="98"/>
      <c r="S74" s="98"/>
      <c r="T74" s="98"/>
      <c r="U74" s="98"/>
      <c r="V74" s="98"/>
      <c r="W74" s="98"/>
      <c r="X74" s="98"/>
      <c r="Y74" s="98"/>
      <c r="Z74" s="98"/>
      <c r="AA74" s="98"/>
      <c r="AB74" s="98"/>
      <c r="AC74" s="126"/>
      <c r="AD74" s="98"/>
      <c r="AE74" s="98"/>
      <c r="AF74" s="98"/>
      <c r="AG74" s="98"/>
      <c r="AH74" s="98"/>
      <c r="AI74" s="98"/>
      <c r="AJ74" s="98"/>
      <c r="AK74" s="98"/>
      <c r="AL74" s="98"/>
      <c r="AM74" s="98"/>
      <c r="AN74" s="98"/>
      <c r="AO74" s="98"/>
      <c r="AP74" s="98"/>
      <c r="AQ74" s="126"/>
      <c r="AR74" s="98"/>
      <c r="AS74" s="98"/>
      <c r="AT74" s="98"/>
      <c r="AU74" s="98"/>
      <c r="AV74" s="98"/>
      <c r="AW74" s="98"/>
      <c r="AX74" s="98"/>
      <c r="AY74" s="98"/>
      <c r="AZ74" s="98"/>
      <c r="BA74" s="98"/>
      <c r="BB74" s="98"/>
      <c r="BC74" s="98"/>
      <c r="BD74" s="98"/>
      <c r="BE74" s="126"/>
      <c r="BF74" s="98"/>
      <c r="BG74" s="98"/>
      <c r="BH74" s="98"/>
      <c r="BI74" s="98"/>
      <c r="BJ74" s="98"/>
      <c r="BK74" s="98"/>
      <c r="BL74" s="98"/>
      <c r="BM74" s="98"/>
      <c r="BN74" s="98"/>
      <c r="BO74" s="98"/>
      <c r="BP74" s="98"/>
      <c r="BQ74" s="98"/>
      <c r="BR74" s="98"/>
    </row>
    <row r="75" spans="1:70">
      <c r="A75" s="51"/>
      <c r="B75" s="98"/>
      <c r="C75" s="98"/>
      <c r="D75" s="98"/>
      <c r="E75" s="98"/>
      <c r="F75" s="98"/>
      <c r="G75" s="98"/>
      <c r="H75" s="98"/>
      <c r="I75" s="98"/>
      <c r="J75" s="98"/>
      <c r="K75" s="98"/>
      <c r="L75" s="98"/>
      <c r="M75" s="98"/>
      <c r="N75" s="98"/>
      <c r="O75" s="60"/>
      <c r="P75" s="98"/>
      <c r="Q75" s="98"/>
      <c r="R75" s="98"/>
      <c r="S75" s="98"/>
      <c r="T75" s="98"/>
      <c r="U75" s="98"/>
      <c r="V75" s="98"/>
      <c r="W75" s="98"/>
      <c r="X75" s="98"/>
      <c r="Y75" s="98"/>
      <c r="Z75" s="98"/>
      <c r="AA75" s="98"/>
      <c r="AB75" s="98"/>
      <c r="AC75" s="126"/>
      <c r="AD75" s="98"/>
      <c r="AE75" s="98"/>
      <c r="AF75" s="98"/>
      <c r="AG75" s="98"/>
      <c r="AH75" s="98"/>
      <c r="AI75" s="98"/>
      <c r="AJ75" s="98"/>
      <c r="AK75" s="98"/>
      <c r="AL75" s="98"/>
      <c r="AM75" s="98"/>
      <c r="AN75" s="98"/>
      <c r="AO75" s="98"/>
      <c r="AP75" s="98"/>
      <c r="AQ75" s="126"/>
      <c r="AR75" s="98"/>
      <c r="AS75" s="98"/>
      <c r="AT75" s="98"/>
      <c r="AU75" s="98"/>
      <c r="AV75" s="98"/>
      <c r="AW75" s="98"/>
      <c r="AX75" s="98"/>
      <c r="AY75" s="98"/>
      <c r="AZ75" s="98"/>
      <c r="BA75" s="98"/>
      <c r="BB75" s="98"/>
      <c r="BC75" s="98"/>
      <c r="BD75" s="98"/>
      <c r="BE75" s="126"/>
      <c r="BF75" s="98"/>
      <c r="BG75" s="98"/>
      <c r="BH75" s="98"/>
      <c r="BI75" s="98"/>
      <c r="BJ75" s="98"/>
      <c r="BK75" s="98"/>
      <c r="BL75" s="98"/>
      <c r="BM75" s="98"/>
      <c r="BN75" s="98"/>
      <c r="BO75" s="98"/>
      <c r="BP75" s="98"/>
      <c r="BQ75" s="98"/>
      <c r="BR75" s="98"/>
    </row>
    <row r="76" spans="1:70" ht="180" customHeight="1">
      <c r="A76" s="152" t="s">
        <v>162</v>
      </c>
      <c r="B76" s="153"/>
      <c r="C76" s="153"/>
      <c r="D76" s="153"/>
      <c r="E76" s="153"/>
      <c r="F76" s="153"/>
      <c r="G76" s="153"/>
      <c r="H76" s="153"/>
      <c r="I76" s="153"/>
      <c r="J76" s="153"/>
      <c r="K76" s="153"/>
      <c r="L76" s="153"/>
      <c r="M76" s="153"/>
      <c r="N76" s="153"/>
      <c r="O76" s="60"/>
      <c r="P76" s="98"/>
      <c r="Q76" s="98"/>
      <c r="R76" s="98"/>
      <c r="S76" s="98"/>
      <c r="T76" s="98"/>
      <c r="U76" s="98"/>
      <c r="V76" s="98"/>
      <c r="W76" s="98"/>
      <c r="X76" s="98"/>
      <c r="Y76" s="98"/>
      <c r="Z76" s="98"/>
      <c r="AA76" s="98"/>
      <c r="AB76" s="98"/>
      <c r="AC76" s="126"/>
      <c r="AD76" s="98"/>
      <c r="AE76" s="98"/>
      <c r="AF76" s="98"/>
      <c r="AG76" s="98"/>
      <c r="AH76" s="98"/>
      <c r="AI76" s="98"/>
      <c r="AJ76" s="98"/>
      <c r="AK76" s="98"/>
      <c r="AL76" s="98"/>
      <c r="AM76" s="98"/>
      <c r="AN76" s="98"/>
      <c r="AO76" s="98"/>
      <c r="AP76" s="98"/>
      <c r="AQ76" s="126"/>
      <c r="AR76" s="98"/>
      <c r="AS76" s="98"/>
      <c r="AT76" s="98"/>
      <c r="AU76" s="98"/>
      <c r="AV76" s="98"/>
      <c r="AW76" s="98"/>
      <c r="AX76" s="98"/>
      <c r="AY76" s="98"/>
      <c r="AZ76" s="98"/>
      <c r="BA76" s="98"/>
      <c r="BB76" s="98"/>
      <c r="BC76" s="98"/>
      <c r="BD76" s="98"/>
      <c r="BE76" s="126"/>
      <c r="BF76" s="98"/>
      <c r="BG76" s="98"/>
      <c r="BH76" s="98"/>
      <c r="BI76" s="98"/>
      <c r="BJ76" s="98"/>
      <c r="BK76" s="98"/>
      <c r="BL76" s="98"/>
      <c r="BM76" s="98"/>
      <c r="BN76" s="98"/>
      <c r="BO76" s="98"/>
      <c r="BP76" s="98"/>
      <c r="BQ76" s="98"/>
      <c r="BR76" s="98"/>
    </row>
    <row r="77" spans="1:70">
      <c r="B77" s="98"/>
      <c r="C77" s="98"/>
      <c r="D77" s="98"/>
      <c r="E77" s="98"/>
      <c r="F77" s="98"/>
      <c r="G77" s="98"/>
      <c r="H77" s="98"/>
      <c r="I77" s="98"/>
      <c r="J77" s="98"/>
      <c r="K77" s="98"/>
      <c r="L77" s="98"/>
      <c r="M77" s="98"/>
      <c r="N77" s="98"/>
      <c r="O77" s="60"/>
      <c r="P77" s="98"/>
      <c r="Q77" s="98"/>
      <c r="R77" s="98"/>
      <c r="S77" s="98"/>
      <c r="T77" s="98"/>
      <c r="U77" s="98"/>
      <c r="V77" s="98"/>
      <c r="W77" s="98"/>
      <c r="X77" s="98"/>
      <c r="Y77" s="98"/>
      <c r="Z77" s="98"/>
      <c r="AA77" s="98"/>
      <c r="AB77" s="98"/>
      <c r="AC77" s="126"/>
      <c r="AD77" s="98"/>
      <c r="AE77" s="98"/>
      <c r="AF77" s="98"/>
      <c r="AG77" s="98"/>
      <c r="AH77" s="98"/>
      <c r="AI77" s="98"/>
      <c r="AJ77" s="98"/>
      <c r="AK77" s="98"/>
      <c r="AL77" s="98"/>
      <c r="AM77" s="98"/>
      <c r="AN77" s="98"/>
      <c r="AO77" s="98"/>
      <c r="AP77" s="98"/>
      <c r="AQ77" s="126"/>
      <c r="AR77" s="98"/>
      <c r="AS77" s="98"/>
      <c r="AT77" s="98"/>
      <c r="AU77" s="98"/>
      <c r="AV77" s="98"/>
      <c r="AW77" s="98"/>
      <c r="AX77" s="98"/>
      <c r="AY77" s="98"/>
      <c r="AZ77" s="98"/>
      <c r="BA77" s="98"/>
      <c r="BB77" s="98"/>
      <c r="BC77" s="98"/>
      <c r="BD77" s="98"/>
      <c r="BE77" s="126"/>
      <c r="BF77" s="98"/>
      <c r="BG77" s="98"/>
      <c r="BH77" s="98"/>
      <c r="BI77" s="98"/>
      <c r="BJ77" s="98"/>
      <c r="BK77" s="98"/>
      <c r="BL77" s="98"/>
      <c r="BM77" s="98"/>
      <c r="BN77" s="98"/>
      <c r="BO77" s="98"/>
      <c r="BP77" s="98"/>
      <c r="BQ77" s="98"/>
      <c r="BR77" s="98"/>
    </row>
    <row r="78" spans="1:70" ht="76.5" customHeight="1">
      <c r="A78" s="152" t="s">
        <v>127</v>
      </c>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126"/>
      <c r="AD78" s="98"/>
      <c r="AE78" s="98"/>
      <c r="AF78" s="98"/>
      <c r="AG78" s="98"/>
      <c r="AH78" s="98"/>
      <c r="AI78" s="98"/>
      <c r="AJ78" s="98"/>
      <c r="AK78" s="98"/>
      <c r="AL78" s="98"/>
      <c r="AM78" s="98"/>
      <c r="AN78" s="98"/>
      <c r="AO78" s="98"/>
      <c r="AP78" s="98"/>
      <c r="AQ78" s="126"/>
      <c r="AR78" s="98"/>
      <c r="AS78" s="98"/>
      <c r="AT78" s="98"/>
      <c r="AU78" s="98"/>
      <c r="AV78" s="98"/>
      <c r="AW78" s="98"/>
      <c r="AX78" s="98"/>
      <c r="AY78" s="98"/>
      <c r="AZ78" s="98"/>
      <c r="BA78" s="98"/>
      <c r="BB78" s="98"/>
      <c r="BC78" s="98"/>
      <c r="BD78" s="98"/>
      <c r="BE78" s="126"/>
      <c r="BF78" s="98"/>
      <c r="BG78" s="98"/>
      <c r="BH78" s="98"/>
      <c r="BI78" s="98"/>
      <c r="BJ78" s="98"/>
      <c r="BK78" s="98"/>
      <c r="BL78" s="98"/>
      <c r="BM78" s="98"/>
      <c r="BN78" s="98"/>
      <c r="BO78" s="98"/>
      <c r="BP78" s="98"/>
      <c r="BQ78" s="98"/>
      <c r="BR78" s="98"/>
    </row>
    <row r="79" spans="1:70">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126"/>
      <c r="AD79" s="98"/>
      <c r="AE79" s="98"/>
      <c r="AF79" s="98"/>
      <c r="AG79" s="98"/>
      <c r="AH79" s="98"/>
      <c r="AI79" s="98"/>
      <c r="AJ79" s="98"/>
      <c r="AK79" s="98"/>
      <c r="AL79" s="98"/>
      <c r="AM79" s="98"/>
      <c r="AN79" s="98"/>
      <c r="AO79" s="98"/>
      <c r="AP79" s="98"/>
      <c r="AQ79" s="126"/>
      <c r="AR79" s="98"/>
      <c r="AS79" s="98"/>
      <c r="AT79" s="98"/>
      <c r="AU79" s="98"/>
      <c r="AV79" s="98"/>
      <c r="AW79" s="98"/>
      <c r="AX79" s="98"/>
      <c r="AY79" s="98"/>
      <c r="AZ79" s="98"/>
      <c r="BA79" s="98"/>
      <c r="BB79" s="98"/>
      <c r="BC79" s="98"/>
      <c r="BD79" s="98"/>
      <c r="BE79" s="126"/>
      <c r="BF79" s="98"/>
      <c r="BG79" s="98"/>
      <c r="BH79" s="98"/>
      <c r="BI79" s="98"/>
      <c r="BJ79" s="98"/>
      <c r="BK79" s="98"/>
      <c r="BL79" s="98"/>
      <c r="BM79" s="98"/>
      <c r="BN79" s="98"/>
      <c r="BO79" s="98"/>
      <c r="BP79" s="98"/>
      <c r="BQ79" s="98"/>
      <c r="BR79" s="98"/>
    </row>
    <row r="80" spans="1:70">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126"/>
      <c r="AD80" s="98"/>
      <c r="AE80" s="98"/>
      <c r="AF80" s="98"/>
      <c r="AG80" s="98"/>
      <c r="AH80" s="98"/>
      <c r="AI80" s="98"/>
      <c r="AJ80" s="98"/>
      <c r="AK80" s="98"/>
      <c r="AL80" s="98"/>
      <c r="AM80" s="98"/>
      <c r="AN80" s="98"/>
      <c r="AO80" s="98"/>
      <c r="AP80" s="98"/>
      <c r="AQ80" s="126"/>
      <c r="AR80" s="98"/>
      <c r="AS80" s="98"/>
      <c r="AT80" s="98"/>
      <c r="AU80" s="98"/>
      <c r="AV80" s="98"/>
      <c r="AW80" s="98"/>
      <c r="AX80" s="98"/>
      <c r="AY80" s="98"/>
      <c r="AZ80" s="98"/>
      <c r="BA80" s="98"/>
      <c r="BB80" s="98"/>
      <c r="BC80" s="98"/>
      <c r="BD80" s="98"/>
      <c r="BE80" s="126"/>
      <c r="BF80" s="98"/>
      <c r="BG80" s="98"/>
      <c r="BH80" s="98"/>
      <c r="BI80" s="98"/>
      <c r="BJ80" s="98"/>
      <c r="BK80" s="98"/>
      <c r="BL80" s="98"/>
      <c r="BM80" s="98"/>
      <c r="BN80" s="98"/>
      <c r="BO80" s="98"/>
      <c r="BP80" s="98"/>
      <c r="BQ80" s="98"/>
      <c r="BR80" s="98"/>
    </row>
    <row r="81" spans="2:70">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126"/>
      <c r="AD81" s="98"/>
      <c r="AE81" s="98"/>
      <c r="AF81" s="98"/>
      <c r="AG81" s="98"/>
      <c r="AH81" s="98"/>
      <c r="AI81" s="98"/>
      <c r="AJ81" s="98"/>
      <c r="AK81" s="98"/>
      <c r="AL81" s="98"/>
      <c r="AM81" s="98"/>
      <c r="AN81" s="98"/>
      <c r="AO81" s="98"/>
      <c r="AP81" s="98"/>
      <c r="AQ81" s="126"/>
      <c r="AR81" s="98"/>
      <c r="AS81" s="98"/>
      <c r="AT81" s="98"/>
      <c r="AU81" s="98"/>
      <c r="AV81" s="98"/>
      <c r="AW81" s="98"/>
      <c r="AX81" s="98"/>
      <c r="AY81" s="98"/>
      <c r="AZ81" s="98"/>
      <c r="BA81" s="98"/>
      <c r="BB81" s="98"/>
      <c r="BC81" s="98"/>
      <c r="BD81" s="98"/>
      <c r="BE81" s="126"/>
      <c r="BF81" s="98"/>
      <c r="BG81" s="98"/>
      <c r="BH81" s="98"/>
      <c r="BI81" s="98"/>
      <c r="BJ81" s="98"/>
      <c r="BK81" s="98"/>
      <c r="BL81" s="98"/>
      <c r="BM81" s="98"/>
      <c r="BN81" s="98"/>
      <c r="BO81" s="98"/>
      <c r="BP81" s="98"/>
      <c r="BQ81" s="98"/>
      <c r="BR81" s="98"/>
    </row>
    <row r="82" spans="2:70">
      <c r="O82" s="21"/>
      <c r="AC82" s="21"/>
      <c r="AQ82" s="21"/>
      <c r="BE82" s="21"/>
    </row>
    <row r="83" spans="2:70">
      <c r="O83" s="21"/>
      <c r="AC83" s="21"/>
      <c r="AQ83" s="21"/>
      <c r="BE83" s="21"/>
    </row>
    <row r="84" spans="2:70">
      <c r="O84" s="21"/>
      <c r="AC84" s="21"/>
      <c r="AQ84" s="21"/>
      <c r="BE84" s="21"/>
    </row>
    <row r="85" spans="2:70">
      <c r="O85" s="21"/>
      <c r="AC85" s="21"/>
      <c r="AQ85" s="21"/>
      <c r="BE85" s="21"/>
    </row>
    <row r="86" spans="2:70">
      <c r="O86" s="21"/>
      <c r="AC86" s="21"/>
      <c r="AQ86" s="21"/>
      <c r="BE86" s="21"/>
    </row>
    <row r="87" spans="2:70">
      <c r="O87" s="21"/>
      <c r="AC87" s="21"/>
      <c r="AQ87" s="21"/>
      <c r="BE87" s="21"/>
    </row>
    <row r="88" spans="2:70">
      <c r="O88" s="21"/>
      <c r="AC88" s="21"/>
      <c r="AQ88" s="21"/>
      <c r="BE88" s="21"/>
    </row>
  </sheetData>
  <customSheetViews>
    <customSheetView guid="{6A6962C3-E482-4427-A8C8-08CAA95BA31A}">
      <pane xSplit="1" ySplit="2" topLeftCell="I3" activePane="bottomRight" state="frozen"/>
      <selection pane="bottomRight" activeCell="P9" sqref="P9:AB26"/>
      <colBreaks count="12" manualBreakCount="12">
        <brk id="15" max="1048575" man="1"/>
        <brk id="29" max="1048575" man="1"/>
        <brk id="43" max="1048575" man="1"/>
        <brk id="57" max="1048575" man="1"/>
        <brk id="71" max="1048575" man="1"/>
        <brk id="85" max="1048575" man="1"/>
        <brk id="99" max="1048575" man="1"/>
        <brk id="113" max="1048575" man="1"/>
        <brk id="127" max="1048575" man="1"/>
        <brk id="141" max="1048575" man="1"/>
        <brk id="155" max="1048575" man="1"/>
        <brk id="169" max="1048575" man="1"/>
      </colBreaks>
      <pageMargins left="0.70866141732283472" right="0.70866141732283472" top="0.74803149606299213" bottom="0.74803149606299213" header="0.31496062992125984" footer="0.31496062992125984"/>
      <pageSetup paperSize="9" scale="54" fitToWidth="5" orientation="portrait" r:id="rId1"/>
      <headerFooter>
        <oddFooter>&amp;LRESTRICTED</oddFooter>
        <evenFooter>&amp;LRESTRICTED</evenFooter>
        <firstFooter>&amp;LRESTRICTED</firstFooter>
      </headerFooter>
    </customSheetView>
    <customSheetView guid="{65D6365A-09F6-4C54-BF18-DD6F56EE25F0}">
      <pane xSplit="1" ySplit="2" topLeftCell="B3" activePane="bottomRight" state="frozen"/>
      <selection pane="bottomRight" activeCell="D17" sqref="D16:D17"/>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2"/>
      <headerFooter>
        <oddFooter>&amp;LRESTRICTED</oddFooter>
        <evenFooter>&amp;LRESTRICTED</evenFooter>
        <firstFooter>&amp;LRESTRICTED</firstFooter>
      </headerFooter>
    </customSheetView>
    <customSheetView guid="{63494AB2-E4F7-49AE-BCF8-5BAC74DABC17}">
      <pane xSplit="1" ySplit="2" topLeftCell="B3" activePane="bottomRight" state="frozen"/>
      <selection pane="bottomRight" activeCell="D17" sqref="D16:D17"/>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3"/>
      <headerFooter>
        <oddFooter>&amp;LRESTRICTED</oddFooter>
        <evenFooter>&amp;LRESTRICTED</evenFooter>
        <firstFooter>&amp;LRESTRICTED</firstFooter>
      </headerFooter>
    </customSheetView>
    <customSheetView guid="{DD55E124-48E0-4190-9E06-2A6BC9CA3509}">
      <pane xSplit="1" ySplit="8" topLeftCell="B9" activePane="bottomRight" state="frozen"/>
      <selection pane="bottomRight" activeCell="B30" sqref="B30:BR30"/>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4"/>
      <headerFooter>
        <oddFooter>&amp;LRESTRICTED</oddFooter>
        <evenFooter>&amp;LRESTRICTED</evenFooter>
        <firstFooter>&amp;LRESTRICTED</firstFooter>
      </headerFooter>
    </customSheetView>
  </customSheetViews>
  <mergeCells count="62">
    <mergeCell ref="BO64:BO65"/>
    <mergeCell ref="BA64:BA65"/>
    <mergeCell ref="BG64:BG65"/>
    <mergeCell ref="BI64:BI65"/>
    <mergeCell ref="BK64:BK65"/>
    <mergeCell ref="BM64:BM65"/>
    <mergeCell ref="AM64:AM65"/>
    <mergeCell ref="AS64:AS65"/>
    <mergeCell ref="AU64:AU65"/>
    <mergeCell ref="AW64:AW65"/>
    <mergeCell ref="AY64:AY65"/>
    <mergeCell ref="Y64:Y65"/>
    <mergeCell ref="AE64:AE65"/>
    <mergeCell ref="AG64:AG65"/>
    <mergeCell ref="AI64:AI65"/>
    <mergeCell ref="AK64:AK65"/>
    <mergeCell ref="K64:K65"/>
    <mergeCell ref="Q64:Q65"/>
    <mergeCell ref="S64:S65"/>
    <mergeCell ref="U64:U65"/>
    <mergeCell ref="W64:W65"/>
    <mergeCell ref="A64:A65"/>
    <mergeCell ref="C64:C65"/>
    <mergeCell ref="E64:E65"/>
    <mergeCell ref="G64:G65"/>
    <mergeCell ref="I64:I65"/>
    <mergeCell ref="B63:N63"/>
    <mergeCell ref="P63:AB63"/>
    <mergeCell ref="AD63:AP63"/>
    <mergeCell ref="AR63:BD63"/>
    <mergeCell ref="BF63:BR63"/>
    <mergeCell ref="I4:I5"/>
    <mergeCell ref="W4:W5"/>
    <mergeCell ref="AK4:AK5"/>
    <mergeCell ref="AY4:AY5"/>
    <mergeCell ref="BM4:BM5"/>
    <mergeCell ref="BG4:BG5"/>
    <mergeCell ref="BI4:BI5"/>
    <mergeCell ref="BK4:BK5"/>
    <mergeCell ref="BF3:BR3"/>
    <mergeCell ref="A4:A5"/>
    <mergeCell ref="C4:C5"/>
    <mergeCell ref="E4:E5"/>
    <mergeCell ref="G4:G5"/>
    <mergeCell ref="K4:K5"/>
    <mergeCell ref="AG4:AG5"/>
    <mergeCell ref="B3:N3"/>
    <mergeCell ref="P3:AB3"/>
    <mergeCell ref="AD3:AP3"/>
    <mergeCell ref="AR3:BD3"/>
    <mergeCell ref="Q4:Q5"/>
    <mergeCell ref="S4:S5"/>
    <mergeCell ref="U4:U5"/>
    <mergeCell ref="Y4:Y5"/>
    <mergeCell ref="AE4:AE5"/>
    <mergeCell ref="BO4:BO5"/>
    <mergeCell ref="AI4:AI5"/>
    <mergeCell ref="AM4:AM5"/>
    <mergeCell ref="AS4:AS5"/>
    <mergeCell ref="AU4:AU5"/>
    <mergeCell ref="AW4:AW5"/>
    <mergeCell ref="BA4:BA5"/>
  </mergeCells>
  <pageMargins left="0.23622047244094491" right="0.23622047244094491" top="0.74803149606299213" bottom="0.74803149606299213" header="0.31496062992125984" footer="0.31496062992125984"/>
  <pageSetup paperSize="9" scale="61" fitToWidth="5" fitToHeight="100" orientation="portrait" r:id="rId5"/>
  <headerFooter>
    <evenFooter>&amp;LPUBLIC</evenFooter>
    <firstFooter>&amp;LPUBLIC</firstFooter>
  </headerFooter>
  <colBreaks count="4" manualBreakCount="4">
    <brk id="14" max="1048575" man="1"/>
    <brk id="28" max="1048575" man="1"/>
    <brk id="43" max="1048575" man="1"/>
    <brk id="5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0"/>
  <sheetViews>
    <sheetView zoomScaleNormal="100" zoomScaleSheetLayoutView="100" workbookViewId="0">
      <pane xSplit="1" ySplit="8" topLeftCell="B57"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49.28515625" style="20" customWidth="1"/>
    <col min="2" max="2" width="11.5703125" style="21" customWidth="1"/>
    <col min="3" max="3" width="2.7109375" style="21" customWidth="1"/>
    <col min="4" max="4" width="11.5703125" style="21" customWidth="1"/>
    <col min="5" max="5" width="2.7109375" style="21" customWidth="1"/>
    <col min="6" max="6" width="11.5703125" style="21" customWidth="1"/>
    <col min="7" max="7" width="2.7109375" style="21" customWidth="1"/>
    <col min="8" max="8" width="11.5703125" style="21" customWidth="1"/>
    <col min="9" max="9" width="2.7109375" style="21" customWidth="1"/>
    <col min="10" max="10" width="11.5703125" style="21" customWidth="1"/>
    <col min="11" max="11" width="2.7109375" style="21" customWidth="1"/>
    <col min="12" max="12" width="11.5703125" style="21" customWidth="1"/>
    <col min="13" max="13" width="2.7109375" style="21" customWidth="1"/>
    <col min="14" max="14" width="11.42578125" style="21" customWidth="1"/>
    <col min="15" max="15" width="2.7109375" style="108" customWidth="1"/>
    <col min="16" max="16" width="11.5703125" style="21" customWidth="1"/>
    <col min="17" max="17" width="2.7109375" style="21" customWidth="1"/>
    <col min="18" max="18" width="11.5703125" style="21" customWidth="1"/>
    <col min="19" max="19" width="2.7109375" style="21" customWidth="1"/>
    <col min="20" max="20" width="11.5703125" style="21" customWidth="1"/>
    <col min="21" max="21" width="2.7109375" style="21" customWidth="1"/>
    <col min="22" max="22" width="11.5703125" style="21" customWidth="1"/>
    <col min="23" max="23" width="2.7109375" style="21" customWidth="1"/>
    <col min="24" max="24" width="11.5703125" style="21" customWidth="1"/>
    <col min="25" max="25" width="2.7109375" style="21" customWidth="1"/>
    <col min="26" max="26" width="11.5703125" style="21" customWidth="1"/>
    <col min="27" max="27" width="2.7109375" style="21" customWidth="1"/>
    <col min="28" max="28" width="11.42578125" style="21" customWidth="1"/>
    <col min="29" max="29" width="2.7109375" style="108" customWidth="1"/>
    <col min="30" max="30" width="11.5703125" style="21" customWidth="1"/>
    <col min="31" max="31" width="2.7109375" style="21" customWidth="1"/>
    <col min="32" max="32" width="11.5703125" style="21" customWidth="1"/>
    <col min="33" max="33" width="2.7109375" style="21" customWidth="1"/>
    <col min="34" max="34" width="11.5703125" style="21" customWidth="1"/>
    <col min="35" max="35" width="2.7109375" style="21" customWidth="1"/>
    <col min="36" max="36" width="11.5703125" style="21" customWidth="1"/>
    <col min="37" max="37" width="2.7109375" style="21" customWidth="1"/>
    <col min="38" max="38" width="11.5703125" style="21" customWidth="1"/>
    <col min="39" max="39" width="2.7109375" style="21" customWidth="1"/>
    <col min="40" max="40" width="11.5703125" style="21" customWidth="1"/>
    <col min="41" max="41" width="2.7109375" style="21" customWidth="1"/>
    <col min="42" max="42" width="11.42578125" style="21" customWidth="1"/>
    <col min="43" max="43" width="2.7109375" style="108" customWidth="1"/>
    <col min="44" max="44" width="11.5703125" style="21" customWidth="1"/>
    <col min="45" max="45" width="2.7109375" style="21" customWidth="1"/>
    <col min="46" max="46" width="11.5703125" style="21" customWidth="1"/>
    <col min="47" max="47" width="2.7109375" style="21" customWidth="1"/>
    <col min="48" max="48" width="11.5703125" style="21" customWidth="1"/>
    <col min="49" max="49" width="2.7109375" style="21" customWidth="1"/>
    <col min="50" max="50" width="11.5703125" style="21" customWidth="1"/>
    <col min="51" max="51" width="2.7109375" style="21" customWidth="1"/>
    <col min="52" max="52" width="11.5703125" style="21" customWidth="1"/>
    <col min="53" max="53" width="2.7109375" style="21" customWidth="1"/>
    <col min="54" max="54" width="11.5703125" style="21" customWidth="1"/>
    <col min="55" max="55" width="2.7109375" style="21" customWidth="1"/>
    <col min="56" max="56" width="11.42578125" style="21" customWidth="1"/>
    <col min="57" max="57" width="2.7109375" style="108" customWidth="1"/>
    <col min="58" max="58" width="11.5703125" style="21" customWidth="1"/>
    <col min="59" max="59" width="2.7109375" style="21" customWidth="1"/>
    <col min="60" max="60" width="11.5703125" style="21" customWidth="1"/>
    <col min="61" max="61" width="2.7109375" style="21" customWidth="1"/>
    <col min="62" max="62" width="11.5703125" style="21" customWidth="1"/>
    <col min="63" max="63" width="2.7109375" style="21" customWidth="1"/>
    <col min="64" max="64" width="11.5703125" style="21" customWidth="1"/>
    <col min="65" max="65" width="2.7109375" style="21" customWidth="1"/>
    <col min="66" max="66" width="11.5703125" style="21" customWidth="1"/>
    <col min="67" max="67" width="2.7109375" style="21" customWidth="1"/>
    <col min="68" max="68" width="11.5703125" style="21" customWidth="1"/>
    <col min="69" max="69" width="2.7109375" style="21" customWidth="1"/>
    <col min="70" max="70" width="11.42578125" style="21" customWidth="1"/>
    <col min="71" max="16384" width="9.140625" style="20"/>
  </cols>
  <sheetData>
    <row r="1" spans="1:70" ht="14.25">
      <c r="A1" s="8" t="s">
        <v>108</v>
      </c>
    </row>
    <row r="2" spans="1:70">
      <c r="A2" s="9" t="s">
        <v>69</v>
      </c>
    </row>
    <row r="3" spans="1:70" ht="12" customHeight="1">
      <c r="A3" s="75"/>
      <c r="B3" s="367" t="s">
        <v>114</v>
      </c>
      <c r="C3" s="367"/>
      <c r="D3" s="367"/>
      <c r="E3" s="367"/>
      <c r="F3" s="367"/>
      <c r="G3" s="367"/>
      <c r="H3" s="367"/>
      <c r="I3" s="367"/>
      <c r="J3" s="367"/>
      <c r="K3" s="367"/>
      <c r="L3" s="367"/>
      <c r="M3" s="367"/>
      <c r="N3" s="367"/>
      <c r="P3" s="364" t="s">
        <v>115</v>
      </c>
      <c r="Q3" s="364"/>
      <c r="R3" s="364"/>
      <c r="S3" s="364"/>
      <c r="T3" s="364"/>
      <c r="U3" s="364"/>
      <c r="V3" s="364"/>
      <c r="W3" s="364"/>
      <c r="X3" s="364"/>
      <c r="Y3" s="364"/>
      <c r="Z3" s="364"/>
      <c r="AA3" s="364"/>
      <c r="AB3" s="364"/>
      <c r="AC3" s="109"/>
      <c r="AD3" s="364" t="s">
        <v>116</v>
      </c>
      <c r="AE3" s="364"/>
      <c r="AF3" s="364"/>
      <c r="AG3" s="364"/>
      <c r="AH3" s="364"/>
      <c r="AI3" s="364"/>
      <c r="AJ3" s="364"/>
      <c r="AK3" s="364"/>
      <c r="AL3" s="364"/>
      <c r="AM3" s="364"/>
      <c r="AN3" s="364"/>
      <c r="AO3" s="364"/>
      <c r="AP3" s="364"/>
      <c r="AQ3" s="109"/>
      <c r="AR3" s="364" t="s">
        <v>117</v>
      </c>
      <c r="AS3" s="364"/>
      <c r="AT3" s="364"/>
      <c r="AU3" s="364"/>
      <c r="AV3" s="364"/>
      <c r="AW3" s="364"/>
      <c r="AX3" s="364"/>
      <c r="AY3" s="364"/>
      <c r="AZ3" s="364"/>
      <c r="BA3" s="364"/>
      <c r="BB3" s="364"/>
      <c r="BC3" s="364"/>
      <c r="BD3" s="364"/>
      <c r="BE3" s="109"/>
      <c r="BF3" s="364" t="s">
        <v>118</v>
      </c>
      <c r="BG3" s="364"/>
      <c r="BH3" s="364"/>
      <c r="BI3" s="364"/>
      <c r="BJ3" s="364"/>
      <c r="BK3" s="364"/>
      <c r="BL3" s="364"/>
      <c r="BM3" s="364"/>
      <c r="BN3" s="364"/>
      <c r="BO3" s="364"/>
      <c r="BP3" s="364"/>
      <c r="BQ3" s="364"/>
      <c r="BR3" s="364"/>
    </row>
    <row r="4" spans="1:70" ht="12" customHeight="1">
      <c r="A4" s="368"/>
      <c r="B4" s="110" t="s">
        <v>17</v>
      </c>
      <c r="C4" s="369"/>
      <c r="D4" s="110"/>
      <c r="E4" s="369"/>
      <c r="F4" s="110" t="s">
        <v>22</v>
      </c>
      <c r="G4" s="371"/>
      <c r="H4" s="110"/>
      <c r="I4" s="371"/>
      <c r="J4" s="110"/>
      <c r="K4" s="371"/>
      <c r="L4" s="110"/>
      <c r="M4" s="111"/>
      <c r="N4" s="110"/>
      <c r="O4" s="112"/>
      <c r="P4" s="113" t="s">
        <v>17</v>
      </c>
      <c r="Q4" s="365"/>
      <c r="R4" s="113"/>
      <c r="S4" s="365"/>
      <c r="T4" s="113" t="s">
        <v>22</v>
      </c>
      <c r="U4" s="365"/>
      <c r="V4" s="113"/>
      <c r="W4" s="365"/>
      <c r="X4" s="113"/>
      <c r="Y4" s="365"/>
      <c r="Z4" s="113"/>
      <c r="AA4" s="112"/>
      <c r="AB4" s="113"/>
      <c r="AC4" s="114"/>
      <c r="AD4" s="115" t="s">
        <v>17</v>
      </c>
      <c r="AE4" s="365"/>
      <c r="AF4" s="115"/>
      <c r="AG4" s="365"/>
      <c r="AH4" s="113" t="s">
        <v>22</v>
      </c>
      <c r="AI4" s="365"/>
      <c r="AJ4" s="113"/>
      <c r="AK4" s="365"/>
      <c r="AL4" s="113"/>
      <c r="AM4" s="365"/>
      <c r="AN4" s="113"/>
      <c r="AO4" s="112"/>
      <c r="AP4" s="113"/>
      <c r="AQ4" s="114"/>
      <c r="AR4" s="115" t="s">
        <v>17</v>
      </c>
      <c r="AS4" s="365"/>
      <c r="AT4" s="113"/>
      <c r="AU4" s="365"/>
      <c r="AV4" s="113" t="s">
        <v>22</v>
      </c>
      <c r="AW4" s="365"/>
      <c r="AX4" s="113"/>
      <c r="AY4" s="365"/>
      <c r="AZ4" s="113"/>
      <c r="BA4" s="365"/>
      <c r="BB4" s="113"/>
      <c r="BC4" s="112"/>
      <c r="BD4" s="113"/>
      <c r="BE4" s="114"/>
      <c r="BF4" s="113" t="s">
        <v>17</v>
      </c>
      <c r="BG4" s="365"/>
      <c r="BH4" s="113"/>
      <c r="BI4" s="365"/>
      <c r="BJ4" s="113" t="s">
        <v>22</v>
      </c>
      <c r="BK4" s="365"/>
      <c r="BL4" s="113"/>
      <c r="BM4" s="365"/>
      <c r="BN4" s="113"/>
      <c r="BO4" s="365"/>
      <c r="BP4" s="113"/>
      <c r="BQ4" s="112"/>
      <c r="BR4" s="113"/>
    </row>
    <row r="5" spans="1:70" ht="12" customHeight="1">
      <c r="A5" s="368"/>
      <c r="B5" s="116" t="s">
        <v>18</v>
      </c>
      <c r="C5" s="369"/>
      <c r="D5" s="116"/>
      <c r="E5" s="370"/>
      <c r="F5" s="116" t="s">
        <v>18</v>
      </c>
      <c r="G5" s="371"/>
      <c r="H5" s="116" t="s">
        <v>22</v>
      </c>
      <c r="I5" s="371"/>
      <c r="J5" s="116"/>
      <c r="K5" s="371"/>
      <c r="L5" s="116" t="s">
        <v>26</v>
      </c>
      <c r="M5" s="111"/>
      <c r="N5" s="116"/>
      <c r="O5" s="112"/>
      <c r="P5" s="117" t="s">
        <v>18</v>
      </c>
      <c r="Q5" s="365"/>
      <c r="R5" s="117"/>
      <c r="S5" s="366"/>
      <c r="T5" s="117" t="s">
        <v>18</v>
      </c>
      <c r="U5" s="365"/>
      <c r="V5" s="117" t="s">
        <v>22</v>
      </c>
      <c r="W5" s="365"/>
      <c r="X5" s="117"/>
      <c r="Y5" s="365"/>
      <c r="Z5" s="117" t="s">
        <v>26</v>
      </c>
      <c r="AA5" s="112"/>
      <c r="AB5" s="117"/>
      <c r="AC5" s="114"/>
      <c r="AD5" s="117" t="s">
        <v>18</v>
      </c>
      <c r="AE5" s="365"/>
      <c r="AF5" s="117"/>
      <c r="AG5" s="366"/>
      <c r="AH5" s="117" t="s">
        <v>18</v>
      </c>
      <c r="AI5" s="365"/>
      <c r="AJ5" s="117" t="s">
        <v>22</v>
      </c>
      <c r="AK5" s="365"/>
      <c r="AL5" s="117"/>
      <c r="AM5" s="365"/>
      <c r="AN5" s="117" t="s">
        <v>26</v>
      </c>
      <c r="AO5" s="112"/>
      <c r="AP5" s="117"/>
      <c r="AQ5" s="114"/>
      <c r="AR5" s="117" t="s">
        <v>18</v>
      </c>
      <c r="AS5" s="365"/>
      <c r="AT5" s="117"/>
      <c r="AU5" s="366"/>
      <c r="AV5" s="117" t="s">
        <v>18</v>
      </c>
      <c r="AW5" s="365"/>
      <c r="AX5" s="117" t="s">
        <v>22</v>
      </c>
      <c r="AY5" s="365"/>
      <c r="AZ5" s="117"/>
      <c r="BA5" s="365"/>
      <c r="BB5" s="117" t="s">
        <v>26</v>
      </c>
      <c r="BC5" s="112"/>
      <c r="BD5" s="117"/>
      <c r="BE5" s="114"/>
      <c r="BF5" s="117" t="s">
        <v>18</v>
      </c>
      <c r="BG5" s="365"/>
      <c r="BH5" s="117"/>
      <c r="BI5" s="366"/>
      <c r="BJ5" s="117" t="s">
        <v>18</v>
      </c>
      <c r="BK5" s="365"/>
      <c r="BL5" s="117" t="s">
        <v>22</v>
      </c>
      <c r="BM5" s="365"/>
      <c r="BN5" s="117"/>
      <c r="BO5" s="365"/>
      <c r="BP5" s="117" t="s">
        <v>26</v>
      </c>
      <c r="BQ5" s="112"/>
      <c r="BR5" s="117"/>
    </row>
    <row r="6" spans="1:70" ht="12" customHeight="1">
      <c r="A6" s="75"/>
      <c r="B6" s="116" t="s">
        <v>19</v>
      </c>
      <c r="C6" s="118"/>
      <c r="D6" s="116" t="s">
        <v>21</v>
      </c>
      <c r="E6" s="119"/>
      <c r="F6" s="116" t="s">
        <v>23</v>
      </c>
      <c r="G6" s="120"/>
      <c r="H6" s="116" t="s">
        <v>75</v>
      </c>
      <c r="I6" s="120"/>
      <c r="J6" s="116"/>
      <c r="K6" s="120"/>
      <c r="L6" s="116" t="s">
        <v>27</v>
      </c>
      <c r="M6" s="111"/>
      <c r="N6" s="116"/>
      <c r="O6" s="112"/>
      <c r="P6" s="117" t="s">
        <v>19</v>
      </c>
      <c r="Q6" s="121"/>
      <c r="R6" s="117" t="s">
        <v>21</v>
      </c>
      <c r="S6" s="112"/>
      <c r="T6" s="117" t="s">
        <v>23</v>
      </c>
      <c r="U6" s="121"/>
      <c r="V6" s="117" t="s">
        <v>75</v>
      </c>
      <c r="W6" s="121"/>
      <c r="X6" s="117"/>
      <c r="Y6" s="121"/>
      <c r="Z6" s="117" t="s">
        <v>27</v>
      </c>
      <c r="AA6" s="112"/>
      <c r="AB6" s="117"/>
      <c r="AC6" s="114"/>
      <c r="AD6" s="117" t="s">
        <v>19</v>
      </c>
      <c r="AE6" s="121"/>
      <c r="AF6" s="117" t="s">
        <v>21</v>
      </c>
      <c r="AG6" s="112"/>
      <c r="AH6" s="117" t="s">
        <v>23</v>
      </c>
      <c r="AI6" s="121"/>
      <c r="AJ6" s="117" t="s">
        <v>75</v>
      </c>
      <c r="AK6" s="121"/>
      <c r="AL6" s="117"/>
      <c r="AM6" s="121"/>
      <c r="AN6" s="117" t="s">
        <v>27</v>
      </c>
      <c r="AO6" s="112"/>
      <c r="AP6" s="117"/>
      <c r="AQ6" s="114"/>
      <c r="AR6" s="117" t="s">
        <v>19</v>
      </c>
      <c r="AS6" s="121"/>
      <c r="AT6" s="117" t="s">
        <v>21</v>
      </c>
      <c r="AU6" s="112"/>
      <c r="AV6" s="117" t="s">
        <v>23</v>
      </c>
      <c r="AW6" s="121"/>
      <c r="AX6" s="117" t="s">
        <v>75</v>
      </c>
      <c r="AY6" s="121"/>
      <c r="AZ6" s="117"/>
      <c r="BA6" s="121"/>
      <c r="BB6" s="117" t="s">
        <v>27</v>
      </c>
      <c r="BC6" s="112"/>
      <c r="BD6" s="117"/>
      <c r="BE6" s="114"/>
      <c r="BF6" s="117" t="s">
        <v>19</v>
      </c>
      <c r="BG6" s="121"/>
      <c r="BH6" s="117" t="s">
        <v>21</v>
      </c>
      <c r="BI6" s="112"/>
      <c r="BJ6" s="117" t="s">
        <v>23</v>
      </c>
      <c r="BK6" s="121"/>
      <c r="BL6" s="117" t="s">
        <v>75</v>
      </c>
      <c r="BM6" s="121"/>
      <c r="BN6" s="117"/>
      <c r="BO6" s="121"/>
      <c r="BP6" s="117" t="s">
        <v>27</v>
      </c>
      <c r="BQ6" s="112"/>
      <c r="BR6" s="117"/>
    </row>
    <row r="7" spans="1:70" ht="12" customHeight="1">
      <c r="A7" s="75"/>
      <c r="B7" s="116" t="s">
        <v>20</v>
      </c>
      <c r="C7" s="118"/>
      <c r="D7" s="116" t="s">
        <v>18</v>
      </c>
      <c r="E7" s="119"/>
      <c r="F7" s="116" t="s">
        <v>24</v>
      </c>
      <c r="G7" s="120"/>
      <c r="H7" s="116" t="s">
        <v>18</v>
      </c>
      <c r="I7" s="120"/>
      <c r="J7" s="116" t="s">
        <v>25</v>
      </c>
      <c r="K7" s="120"/>
      <c r="L7" s="116" t="s">
        <v>28</v>
      </c>
      <c r="M7" s="111"/>
      <c r="N7" s="116" t="s">
        <v>29</v>
      </c>
      <c r="O7" s="112"/>
      <c r="P7" s="117" t="s">
        <v>20</v>
      </c>
      <c r="Q7" s="121"/>
      <c r="R7" s="117" t="s">
        <v>18</v>
      </c>
      <c r="S7" s="112"/>
      <c r="T7" s="117" t="s">
        <v>24</v>
      </c>
      <c r="U7" s="121"/>
      <c r="V7" s="117" t="s">
        <v>18</v>
      </c>
      <c r="W7" s="121"/>
      <c r="X7" s="117" t="s">
        <v>25</v>
      </c>
      <c r="Y7" s="121"/>
      <c r="Z7" s="117" t="s">
        <v>28</v>
      </c>
      <c r="AA7" s="112"/>
      <c r="AB7" s="117" t="s">
        <v>29</v>
      </c>
      <c r="AC7" s="114"/>
      <c r="AD7" s="117" t="s">
        <v>20</v>
      </c>
      <c r="AE7" s="121"/>
      <c r="AF7" s="117" t="s">
        <v>18</v>
      </c>
      <c r="AG7" s="112"/>
      <c r="AH7" s="117" t="s">
        <v>24</v>
      </c>
      <c r="AI7" s="121"/>
      <c r="AJ7" s="117" t="s">
        <v>18</v>
      </c>
      <c r="AK7" s="121"/>
      <c r="AL7" s="117" t="s">
        <v>25</v>
      </c>
      <c r="AM7" s="121"/>
      <c r="AN7" s="117" t="s">
        <v>28</v>
      </c>
      <c r="AO7" s="112"/>
      <c r="AP7" s="117" t="s">
        <v>29</v>
      </c>
      <c r="AQ7" s="114"/>
      <c r="AR7" s="117" t="s">
        <v>20</v>
      </c>
      <c r="AS7" s="121"/>
      <c r="AT7" s="117" t="s">
        <v>18</v>
      </c>
      <c r="AU7" s="112"/>
      <c r="AV7" s="117" t="s">
        <v>24</v>
      </c>
      <c r="AW7" s="121"/>
      <c r="AX7" s="117" t="s">
        <v>18</v>
      </c>
      <c r="AY7" s="121"/>
      <c r="AZ7" s="117" t="s">
        <v>25</v>
      </c>
      <c r="BA7" s="121"/>
      <c r="BB7" s="117" t="s">
        <v>28</v>
      </c>
      <c r="BC7" s="112"/>
      <c r="BD7" s="117" t="s">
        <v>29</v>
      </c>
      <c r="BE7" s="114"/>
      <c r="BF7" s="117" t="s">
        <v>20</v>
      </c>
      <c r="BG7" s="121"/>
      <c r="BH7" s="117" t="s">
        <v>18</v>
      </c>
      <c r="BI7" s="112"/>
      <c r="BJ7" s="117" t="s">
        <v>24</v>
      </c>
      <c r="BK7" s="121"/>
      <c r="BL7" s="117" t="s">
        <v>18</v>
      </c>
      <c r="BM7" s="121"/>
      <c r="BN7" s="117" t="s">
        <v>25</v>
      </c>
      <c r="BO7" s="121"/>
      <c r="BP7" s="117" t="s">
        <v>28</v>
      </c>
      <c r="BQ7" s="112"/>
      <c r="BR7" s="117" t="s">
        <v>29</v>
      </c>
    </row>
    <row r="8" spans="1:70" ht="12" customHeight="1">
      <c r="A8" s="75"/>
      <c r="B8" s="116" t="s">
        <v>1</v>
      </c>
      <c r="C8" s="122"/>
      <c r="D8" s="116" t="s">
        <v>1</v>
      </c>
      <c r="E8" s="116"/>
      <c r="F8" s="116" t="s">
        <v>1</v>
      </c>
      <c r="G8" s="122"/>
      <c r="H8" s="116" t="s">
        <v>1</v>
      </c>
      <c r="I8" s="122"/>
      <c r="J8" s="116" t="s">
        <v>1</v>
      </c>
      <c r="K8" s="122"/>
      <c r="L8" s="116" t="s">
        <v>1</v>
      </c>
      <c r="M8" s="111"/>
      <c r="N8" s="116" t="s">
        <v>1</v>
      </c>
      <c r="O8" s="112"/>
      <c r="P8" s="117" t="s">
        <v>1</v>
      </c>
      <c r="Q8" s="117"/>
      <c r="R8" s="117" t="s">
        <v>1</v>
      </c>
      <c r="S8" s="117"/>
      <c r="T8" s="117" t="s">
        <v>1</v>
      </c>
      <c r="U8" s="117"/>
      <c r="V8" s="117" t="s">
        <v>1</v>
      </c>
      <c r="W8" s="117"/>
      <c r="X8" s="117" t="s">
        <v>1</v>
      </c>
      <c r="Y8" s="117"/>
      <c r="Z8" s="117" t="s">
        <v>1</v>
      </c>
      <c r="AA8" s="112"/>
      <c r="AB8" s="117" t="s">
        <v>1</v>
      </c>
      <c r="AC8" s="114"/>
      <c r="AD8" s="117" t="s">
        <v>1</v>
      </c>
      <c r="AE8" s="117"/>
      <c r="AF8" s="117" t="s">
        <v>1</v>
      </c>
      <c r="AG8" s="117"/>
      <c r="AH8" s="117" t="s">
        <v>1</v>
      </c>
      <c r="AI8" s="117"/>
      <c r="AJ8" s="117" t="s">
        <v>1</v>
      </c>
      <c r="AK8" s="117"/>
      <c r="AL8" s="117" t="s">
        <v>1</v>
      </c>
      <c r="AM8" s="117"/>
      <c r="AN8" s="117" t="s">
        <v>1</v>
      </c>
      <c r="AO8" s="112"/>
      <c r="AP8" s="117" t="s">
        <v>1</v>
      </c>
      <c r="AQ8" s="114"/>
      <c r="AR8" s="117" t="s">
        <v>1</v>
      </c>
      <c r="AS8" s="117"/>
      <c r="AT8" s="117" t="s">
        <v>1</v>
      </c>
      <c r="AU8" s="117"/>
      <c r="AV8" s="117" t="s">
        <v>1</v>
      </c>
      <c r="AW8" s="117"/>
      <c r="AX8" s="117" t="s">
        <v>1</v>
      </c>
      <c r="AY8" s="117"/>
      <c r="AZ8" s="117" t="s">
        <v>1</v>
      </c>
      <c r="BA8" s="117"/>
      <c r="BB8" s="117" t="s">
        <v>1</v>
      </c>
      <c r="BC8" s="112"/>
      <c r="BD8" s="117" t="s">
        <v>1</v>
      </c>
      <c r="BE8" s="114"/>
      <c r="BF8" s="117" t="s">
        <v>1</v>
      </c>
      <c r="BG8" s="117"/>
      <c r="BH8" s="117" t="s">
        <v>1</v>
      </c>
      <c r="BI8" s="117"/>
      <c r="BJ8" s="117" t="s">
        <v>1</v>
      </c>
      <c r="BK8" s="117"/>
      <c r="BL8" s="117" t="s">
        <v>1</v>
      </c>
      <c r="BM8" s="117"/>
      <c r="BN8" s="117" t="s">
        <v>1</v>
      </c>
      <c r="BO8" s="117"/>
      <c r="BP8" s="117" t="s">
        <v>1</v>
      </c>
      <c r="BQ8" s="112"/>
      <c r="BR8" s="117" t="s">
        <v>1</v>
      </c>
    </row>
    <row r="9" spans="1:70" ht="6.95" customHeight="1">
      <c r="A9" s="75"/>
      <c r="B9" s="123"/>
      <c r="C9" s="123"/>
      <c r="D9" s="123"/>
      <c r="E9" s="123"/>
      <c r="F9" s="123"/>
      <c r="G9" s="124"/>
      <c r="H9" s="123"/>
      <c r="I9" s="124"/>
      <c r="J9" s="123"/>
      <c r="K9" s="124"/>
      <c r="L9" s="123"/>
      <c r="M9" s="124"/>
      <c r="N9" s="123"/>
      <c r="P9" s="108"/>
      <c r="Q9" s="108"/>
      <c r="R9" s="108"/>
      <c r="S9" s="108"/>
      <c r="T9" s="108"/>
      <c r="U9" s="108"/>
      <c r="V9" s="108"/>
      <c r="W9" s="108"/>
      <c r="X9" s="108"/>
      <c r="Y9" s="108"/>
      <c r="Z9" s="108"/>
      <c r="AA9" s="108"/>
      <c r="AB9" s="108"/>
      <c r="AC9" s="109"/>
      <c r="AD9" s="108"/>
      <c r="AE9" s="108"/>
      <c r="AF9" s="108"/>
      <c r="AG9" s="108"/>
      <c r="AH9" s="108"/>
      <c r="AI9" s="108"/>
      <c r="AJ9" s="108"/>
      <c r="AK9" s="108"/>
      <c r="AL9" s="108"/>
      <c r="AM9" s="108"/>
      <c r="AN9" s="108"/>
      <c r="AO9" s="108"/>
      <c r="AP9" s="108"/>
      <c r="AQ9" s="109"/>
      <c r="AR9" s="108"/>
      <c r="AS9" s="108"/>
      <c r="AT9" s="108"/>
      <c r="AU9" s="108"/>
      <c r="AV9" s="108"/>
      <c r="AW9" s="108"/>
      <c r="AX9" s="108"/>
      <c r="AY9" s="108"/>
      <c r="AZ9" s="108"/>
      <c r="BA9" s="108"/>
      <c r="BB9" s="108"/>
      <c r="BC9" s="108"/>
      <c r="BD9" s="108"/>
      <c r="BE9" s="109"/>
      <c r="BF9" s="108"/>
      <c r="BG9" s="108"/>
      <c r="BH9" s="108"/>
      <c r="BI9" s="108"/>
      <c r="BJ9" s="108"/>
      <c r="BK9" s="108"/>
      <c r="BL9" s="108"/>
      <c r="BM9" s="108"/>
      <c r="BN9" s="108"/>
      <c r="BO9" s="108"/>
      <c r="BP9" s="108"/>
      <c r="BQ9" s="108"/>
      <c r="BR9" s="108"/>
    </row>
    <row r="10" spans="1:70" ht="12" customHeight="1">
      <c r="A10" s="75" t="s">
        <v>150</v>
      </c>
      <c r="B10" s="125">
        <v>686</v>
      </c>
      <c r="C10" s="125"/>
      <c r="D10" s="125">
        <v>355</v>
      </c>
      <c r="E10" s="125"/>
      <c r="F10" s="125">
        <v>146</v>
      </c>
      <c r="G10" s="125"/>
      <c r="H10" s="125">
        <v>49</v>
      </c>
      <c r="I10" s="125"/>
      <c r="J10" s="125">
        <v>15</v>
      </c>
      <c r="K10" s="125"/>
      <c r="L10" s="125">
        <v>-11</v>
      </c>
      <c r="M10" s="125"/>
      <c r="N10" s="125">
        <v>1240</v>
      </c>
      <c r="O10" s="60"/>
      <c r="P10" s="60">
        <v>758</v>
      </c>
      <c r="Q10" s="60"/>
      <c r="R10" s="60">
        <v>364</v>
      </c>
      <c r="S10" s="60"/>
      <c r="T10" s="60">
        <v>145</v>
      </c>
      <c r="U10" s="60"/>
      <c r="V10" s="60">
        <v>51</v>
      </c>
      <c r="W10" s="60"/>
      <c r="X10" s="60">
        <v>18</v>
      </c>
      <c r="Y10" s="60"/>
      <c r="Z10" s="60">
        <v>0</v>
      </c>
      <c r="AA10" s="60"/>
      <c r="AB10" s="60">
        <v>1336</v>
      </c>
      <c r="AC10" s="126"/>
      <c r="AD10" s="60">
        <v>837</v>
      </c>
      <c r="AE10" s="60"/>
      <c r="AF10" s="60">
        <v>361</v>
      </c>
      <c r="AG10" s="60"/>
      <c r="AH10" s="60">
        <v>116</v>
      </c>
      <c r="AI10" s="60"/>
      <c r="AJ10" s="60">
        <v>48</v>
      </c>
      <c r="AK10" s="60"/>
      <c r="AL10" s="60">
        <v>22</v>
      </c>
      <c r="AM10" s="60"/>
      <c r="AN10" s="60">
        <v>-7</v>
      </c>
      <c r="AO10" s="60"/>
      <c r="AP10" s="60">
        <v>1377</v>
      </c>
      <c r="AQ10" s="126"/>
      <c r="AR10" s="60">
        <v>857</v>
      </c>
      <c r="AS10" s="60"/>
      <c r="AT10" s="60">
        <v>358</v>
      </c>
      <c r="AU10" s="60"/>
      <c r="AV10" s="60">
        <v>167</v>
      </c>
      <c r="AW10" s="60"/>
      <c r="AX10" s="60">
        <v>50</v>
      </c>
      <c r="AY10" s="60"/>
      <c r="AZ10" s="60">
        <v>31</v>
      </c>
      <c r="BA10" s="60"/>
      <c r="BB10" s="60">
        <v>-15</v>
      </c>
      <c r="BC10" s="60"/>
      <c r="BD10" s="60">
        <v>1448</v>
      </c>
      <c r="BE10" s="126"/>
      <c r="BF10" s="60">
        <v>1031</v>
      </c>
      <c r="BG10" s="60"/>
      <c r="BH10" s="60">
        <v>348</v>
      </c>
      <c r="BI10" s="60"/>
      <c r="BJ10" s="60">
        <v>154</v>
      </c>
      <c r="BK10" s="60"/>
      <c r="BL10" s="60">
        <v>47</v>
      </c>
      <c r="BM10" s="60"/>
      <c r="BN10" s="60">
        <v>17</v>
      </c>
      <c r="BO10" s="60"/>
      <c r="BP10" s="60">
        <v>-16</v>
      </c>
      <c r="BQ10" s="60"/>
      <c r="BR10" s="60">
        <v>1581</v>
      </c>
    </row>
    <row r="11" spans="1:70" ht="12" customHeight="1">
      <c r="A11" s="75" t="s">
        <v>151</v>
      </c>
      <c r="B11" s="125">
        <v>114</v>
      </c>
      <c r="C11" s="125"/>
      <c r="D11" s="125">
        <v>141</v>
      </c>
      <c r="E11" s="125"/>
      <c r="F11" s="125">
        <v>203</v>
      </c>
      <c r="G11" s="125"/>
      <c r="H11" s="125">
        <v>32</v>
      </c>
      <c r="I11" s="125"/>
      <c r="J11" s="125">
        <v>0</v>
      </c>
      <c r="K11" s="125"/>
      <c r="L11" s="125">
        <v>0</v>
      </c>
      <c r="M11" s="125"/>
      <c r="N11" s="125">
        <v>490</v>
      </c>
      <c r="O11" s="60"/>
      <c r="P11" s="60">
        <v>128</v>
      </c>
      <c r="Q11" s="60"/>
      <c r="R11" s="60">
        <v>152</v>
      </c>
      <c r="S11" s="60"/>
      <c r="T11" s="60">
        <v>186</v>
      </c>
      <c r="U11" s="60"/>
      <c r="V11" s="60">
        <v>32</v>
      </c>
      <c r="W11" s="60"/>
      <c r="X11" s="60">
        <v>2</v>
      </c>
      <c r="Y11" s="60"/>
      <c r="Z11" s="60">
        <v>0</v>
      </c>
      <c r="AA11" s="60"/>
      <c r="AB11" s="60">
        <v>500</v>
      </c>
      <c r="AC11" s="126"/>
      <c r="AD11" s="60">
        <v>143</v>
      </c>
      <c r="AE11" s="60"/>
      <c r="AF11" s="60">
        <v>154</v>
      </c>
      <c r="AG11" s="60"/>
      <c r="AH11" s="60">
        <v>172</v>
      </c>
      <c r="AI11" s="60"/>
      <c r="AJ11" s="60">
        <v>30</v>
      </c>
      <c r="AK11" s="60"/>
      <c r="AL11" s="60">
        <v>8</v>
      </c>
      <c r="AM11" s="60"/>
      <c r="AN11" s="60">
        <v>0</v>
      </c>
      <c r="AO11" s="60"/>
      <c r="AP11" s="60">
        <v>507</v>
      </c>
      <c r="AQ11" s="126"/>
      <c r="AR11" s="60">
        <v>182</v>
      </c>
      <c r="AS11" s="60"/>
      <c r="AT11" s="60">
        <v>147</v>
      </c>
      <c r="AU11" s="60"/>
      <c r="AV11" s="60">
        <v>198</v>
      </c>
      <c r="AW11" s="60"/>
      <c r="AX11" s="60">
        <v>33</v>
      </c>
      <c r="AY11" s="60"/>
      <c r="AZ11" s="60">
        <v>10</v>
      </c>
      <c r="BA11" s="60"/>
      <c r="BB11" s="60">
        <v>0</v>
      </c>
      <c r="BC11" s="60"/>
      <c r="BD11" s="60">
        <v>570</v>
      </c>
      <c r="BE11" s="126"/>
      <c r="BF11" s="60">
        <v>153</v>
      </c>
      <c r="BG11" s="60"/>
      <c r="BH11" s="60">
        <v>140</v>
      </c>
      <c r="BI11" s="60"/>
      <c r="BJ11" s="60">
        <v>187</v>
      </c>
      <c r="BK11" s="60"/>
      <c r="BL11" s="60">
        <v>30</v>
      </c>
      <c r="BM11" s="60"/>
      <c r="BN11" s="60">
        <v>58</v>
      </c>
      <c r="BO11" s="60"/>
      <c r="BP11" s="60">
        <v>0</v>
      </c>
      <c r="BQ11" s="60"/>
      <c r="BR11" s="60">
        <v>568</v>
      </c>
    </row>
    <row r="12" spans="1:70" ht="12" customHeight="1">
      <c r="A12" s="75" t="s">
        <v>152</v>
      </c>
      <c r="B12" s="125">
        <v>-37</v>
      </c>
      <c r="C12" s="125"/>
      <c r="D12" s="125">
        <v>9</v>
      </c>
      <c r="E12" s="125"/>
      <c r="F12" s="125">
        <v>200</v>
      </c>
      <c r="G12" s="125"/>
      <c r="H12" s="125">
        <v>3</v>
      </c>
      <c r="I12" s="125"/>
      <c r="J12" s="125">
        <v>-7</v>
      </c>
      <c r="K12" s="125"/>
      <c r="L12" s="125">
        <v>11</v>
      </c>
      <c r="M12" s="125"/>
      <c r="N12" s="125">
        <v>179</v>
      </c>
      <c r="O12" s="60"/>
      <c r="P12" s="60">
        <v>83</v>
      </c>
      <c r="Q12" s="60"/>
      <c r="R12" s="60">
        <v>8</v>
      </c>
      <c r="S12" s="60"/>
      <c r="T12" s="60">
        <v>104</v>
      </c>
      <c r="U12" s="60"/>
      <c r="V12" s="60">
        <v>3</v>
      </c>
      <c r="W12" s="60"/>
      <c r="X12" s="60">
        <v>10</v>
      </c>
      <c r="Y12" s="60"/>
      <c r="Z12" s="60">
        <v>0</v>
      </c>
      <c r="AA12" s="60"/>
      <c r="AB12" s="60">
        <v>208</v>
      </c>
      <c r="AC12" s="126"/>
      <c r="AD12" s="60">
        <v>-14</v>
      </c>
      <c r="AE12" s="60"/>
      <c r="AF12" s="60">
        <v>9</v>
      </c>
      <c r="AG12" s="60"/>
      <c r="AH12" s="60">
        <v>225</v>
      </c>
      <c r="AI12" s="60"/>
      <c r="AJ12" s="60">
        <v>4</v>
      </c>
      <c r="AK12" s="60"/>
      <c r="AL12" s="60">
        <v>2</v>
      </c>
      <c r="AM12" s="60"/>
      <c r="AN12" s="60">
        <v>7</v>
      </c>
      <c r="AO12" s="60"/>
      <c r="AP12" s="60">
        <v>233</v>
      </c>
      <c r="AQ12" s="126"/>
      <c r="AR12" s="60">
        <v>110</v>
      </c>
      <c r="AS12" s="60"/>
      <c r="AT12" s="60">
        <v>11</v>
      </c>
      <c r="AU12" s="60"/>
      <c r="AV12" s="60">
        <v>242</v>
      </c>
      <c r="AW12" s="60"/>
      <c r="AX12" s="60">
        <v>4</v>
      </c>
      <c r="AY12" s="60"/>
      <c r="AZ12" s="60">
        <v>-4</v>
      </c>
      <c r="BA12" s="60"/>
      <c r="BB12" s="60">
        <v>14</v>
      </c>
      <c r="BC12" s="60"/>
      <c r="BD12" s="60">
        <v>377</v>
      </c>
      <c r="BE12" s="126"/>
      <c r="BF12" s="60">
        <v>-120</v>
      </c>
      <c r="BG12" s="60"/>
      <c r="BH12" s="60">
        <v>13</v>
      </c>
      <c r="BI12" s="60"/>
      <c r="BJ12" s="60">
        <v>214</v>
      </c>
      <c r="BK12" s="60"/>
      <c r="BL12" s="60">
        <v>6</v>
      </c>
      <c r="BM12" s="60"/>
      <c r="BN12" s="60">
        <v>-2</v>
      </c>
      <c r="BO12" s="60"/>
      <c r="BP12" s="60">
        <v>16</v>
      </c>
      <c r="BQ12" s="60"/>
      <c r="BR12" s="60">
        <v>127</v>
      </c>
    </row>
    <row r="13" spans="1:70" ht="12" customHeight="1">
      <c r="A13" s="75" t="s">
        <v>153</v>
      </c>
      <c r="B13" s="127">
        <v>7</v>
      </c>
      <c r="C13" s="128"/>
      <c r="D13" s="127">
        <v>9</v>
      </c>
      <c r="E13" s="128"/>
      <c r="F13" s="128">
        <v>129</v>
      </c>
      <c r="G13" s="128"/>
      <c r="H13" s="127">
        <v>3</v>
      </c>
      <c r="I13" s="128"/>
      <c r="J13" s="127">
        <v>414</v>
      </c>
      <c r="K13" s="128"/>
      <c r="L13" s="127">
        <v>-410</v>
      </c>
      <c r="M13" s="128"/>
      <c r="N13" s="127">
        <v>152</v>
      </c>
      <c r="O13" s="60"/>
      <c r="P13" s="65">
        <v>-109</v>
      </c>
      <c r="Q13" s="74"/>
      <c r="R13" s="74">
        <v>19</v>
      </c>
      <c r="S13" s="74"/>
      <c r="T13" s="74">
        <v>106</v>
      </c>
      <c r="U13" s="74"/>
      <c r="V13" s="74">
        <v>-1</v>
      </c>
      <c r="W13" s="74"/>
      <c r="X13" s="74">
        <v>349</v>
      </c>
      <c r="Y13" s="74"/>
      <c r="Z13" s="65">
        <v>-429</v>
      </c>
      <c r="AA13" s="60"/>
      <c r="AB13" s="65">
        <v>-65</v>
      </c>
      <c r="AC13" s="126"/>
      <c r="AD13" s="74">
        <v>11</v>
      </c>
      <c r="AE13" s="74"/>
      <c r="AF13" s="65">
        <v>0</v>
      </c>
      <c r="AG13" s="74"/>
      <c r="AH13" s="74">
        <v>93</v>
      </c>
      <c r="AI13" s="74"/>
      <c r="AJ13" s="74">
        <v>2</v>
      </c>
      <c r="AK13" s="74"/>
      <c r="AL13" s="65">
        <v>422</v>
      </c>
      <c r="AM13" s="74"/>
      <c r="AN13" s="65">
        <v>-453</v>
      </c>
      <c r="AO13" s="60"/>
      <c r="AP13" s="65">
        <v>75</v>
      </c>
      <c r="AQ13" s="126"/>
      <c r="AR13" s="74">
        <v>-229</v>
      </c>
      <c r="AS13" s="98"/>
      <c r="AT13" s="65">
        <v>-19</v>
      </c>
      <c r="AU13" s="98"/>
      <c r="AV13" s="65">
        <v>139</v>
      </c>
      <c r="AW13" s="98"/>
      <c r="AX13" s="65">
        <v>2</v>
      </c>
      <c r="AY13" s="98"/>
      <c r="AZ13" s="65">
        <v>469</v>
      </c>
      <c r="BA13" s="98"/>
      <c r="BB13" s="65">
        <v>-421</v>
      </c>
      <c r="BC13" s="60"/>
      <c r="BD13" s="74">
        <v>-59</v>
      </c>
      <c r="BE13" s="126"/>
      <c r="BF13" s="74">
        <v>-117</v>
      </c>
      <c r="BG13" s="98"/>
      <c r="BH13" s="74">
        <v>8</v>
      </c>
      <c r="BI13" s="98"/>
      <c r="BJ13" s="65">
        <v>219</v>
      </c>
      <c r="BK13" s="98"/>
      <c r="BL13" s="74">
        <v>3</v>
      </c>
      <c r="BM13" s="98"/>
      <c r="BN13" s="65">
        <v>316</v>
      </c>
      <c r="BO13" s="98"/>
      <c r="BP13" s="65">
        <v>-409</v>
      </c>
      <c r="BQ13" s="60"/>
      <c r="BR13" s="65">
        <v>20</v>
      </c>
    </row>
    <row r="14" spans="1:70" ht="6.95" customHeight="1">
      <c r="A14" s="129"/>
      <c r="B14" s="125"/>
      <c r="C14" s="125"/>
      <c r="D14" s="125"/>
      <c r="E14" s="125"/>
      <c r="F14" s="130"/>
      <c r="G14" s="125"/>
      <c r="H14" s="125"/>
      <c r="I14" s="125"/>
      <c r="J14" s="125"/>
      <c r="K14" s="125"/>
      <c r="L14" s="125"/>
      <c r="M14" s="125"/>
      <c r="N14" s="125"/>
      <c r="O14" s="60"/>
      <c r="P14" s="60"/>
      <c r="Q14" s="60"/>
      <c r="R14" s="131"/>
      <c r="S14" s="60"/>
      <c r="T14" s="131"/>
      <c r="U14" s="60"/>
      <c r="V14" s="131"/>
      <c r="W14" s="60"/>
      <c r="X14" s="131"/>
      <c r="Y14" s="60"/>
      <c r="Z14" s="60"/>
      <c r="AA14" s="60"/>
      <c r="AB14" s="60"/>
      <c r="AC14" s="126"/>
      <c r="AD14" s="131"/>
      <c r="AE14" s="60"/>
      <c r="AF14" s="60"/>
      <c r="AG14" s="60"/>
      <c r="AH14" s="131"/>
      <c r="AI14" s="60"/>
      <c r="AJ14" s="131"/>
      <c r="AK14" s="60"/>
      <c r="AL14" s="60"/>
      <c r="AM14" s="60"/>
      <c r="AN14" s="60"/>
      <c r="AO14" s="60"/>
      <c r="AP14" s="60"/>
      <c r="AQ14" s="126"/>
      <c r="AR14" s="131"/>
      <c r="AS14" s="60"/>
      <c r="AT14" s="60"/>
      <c r="AU14" s="60"/>
      <c r="AV14" s="60"/>
      <c r="AW14" s="60"/>
      <c r="AX14" s="60"/>
      <c r="AY14" s="60"/>
      <c r="AZ14" s="60"/>
      <c r="BA14" s="60"/>
      <c r="BB14" s="60"/>
      <c r="BC14" s="60"/>
      <c r="BD14" s="131"/>
      <c r="BE14" s="126"/>
      <c r="BF14" s="131"/>
      <c r="BG14" s="60"/>
      <c r="BH14" s="131"/>
      <c r="BI14" s="60"/>
      <c r="BJ14" s="60"/>
      <c r="BK14" s="60"/>
      <c r="BL14" s="131"/>
      <c r="BM14" s="60"/>
      <c r="BN14" s="60"/>
      <c r="BO14" s="60"/>
      <c r="BP14" s="60"/>
      <c r="BQ14" s="60"/>
      <c r="BR14" s="60"/>
    </row>
    <row r="15" spans="1:70" ht="24" customHeight="1">
      <c r="A15" s="82" t="s">
        <v>154</v>
      </c>
      <c r="B15" s="125">
        <v>770</v>
      </c>
      <c r="C15" s="125"/>
      <c r="D15" s="125">
        <v>514</v>
      </c>
      <c r="E15" s="125"/>
      <c r="F15" s="125">
        <v>678</v>
      </c>
      <c r="G15" s="125"/>
      <c r="H15" s="125">
        <v>87</v>
      </c>
      <c r="I15" s="125"/>
      <c r="J15" s="125">
        <v>422</v>
      </c>
      <c r="K15" s="125"/>
      <c r="L15" s="125">
        <v>-410</v>
      </c>
      <c r="M15" s="125"/>
      <c r="N15" s="125">
        <v>2061</v>
      </c>
      <c r="O15" s="60"/>
      <c r="P15" s="60">
        <v>860</v>
      </c>
      <c r="Q15" s="60"/>
      <c r="R15" s="60">
        <v>543</v>
      </c>
      <c r="S15" s="60"/>
      <c r="T15" s="60">
        <v>541</v>
      </c>
      <c r="U15" s="60"/>
      <c r="V15" s="60">
        <v>85</v>
      </c>
      <c r="W15" s="60"/>
      <c r="X15" s="60">
        <v>379</v>
      </c>
      <c r="Y15" s="60"/>
      <c r="Z15" s="60">
        <v>-429</v>
      </c>
      <c r="AA15" s="60"/>
      <c r="AB15" s="60">
        <v>1979</v>
      </c>
      <c r="AC15" s="126"/>
      <c r="AD15" s="60">
        <v>977</v>
      </c>
      <c r="AE15" s="60"/>
      <c r="AF15" s="60">
        <v>524</v>
      </c>
      <c r="AG15" s="60"/>
      <c r="AH15" s="60">
        <v>606</v>
      </c>
      <c r="AI15" s="60"/>
      <c r="AJ15" s="60">
        <v>84</v>
      </c>
      <c r="AK15" s="60"/>
      <c r="AL15" s="60">
        <v>454</v>
      </c>
      <c r="AM15" s="60"/>
      <c r="AN15" s="60">
        <v>-453</v>
      </c>
      <c r="AO15" s="60"/>
      <c r="AP15" s="60">
        <v>2192</v>
      </c>
      <c r="AQ15" s="126"/>
      <c r="AR15" s="60">
        <v>920</v>
      </c>
      <c r="AS15" s="98"/>
      <c r="AT15" s="60">
        <v>497</v>
      </c>
      <c r="AU15" s="98"/>
      <c r="AV15" s="60">
        <v>746</v>
      </c>
      <c r="AW15" s="98"/>
      <c r="AX15" s="60">
        <v>89</v>
      </c>
      <c r="AY15" s="98"/>
      <c r="AZ15" s="60">
        <v>506</v>
      </c>
      <c r="BA15" s="98"/>
      <c r="BB15" s="60">
        <v>-422</v>
      </c>
      <c r="BC15" s="60"/>
      <c r="BD15" s="60">
        <v>2336</v>
      </c>
      <c r="BE15" s="126"/>
      <c r="BF15" s="60">
        <v>947</v>
      </c>
      <c r="BG15" s="98"/>
      <c r="BH15" s="60">
        <v>509</v>
      </c>
      <c r="BI15" s="98"/>
      <c r="BJ15" s="60">
        <v>774</v>
      </c>
      <c r="BK15" s="98"/>
      <c r="BL15" s="60">
        <v>86</v>
      </c>
      <c r="BM15" s="98"/>
      <c r="BN15" s="60">
        <v>389</v>
      </c>
      <c r="BO15" s="98"/>
      <c r="BP15" s="60">
        <v>-409</v>
      </c>
      <c r="BQ15" s="60"/>
      <c r="BR15" s="60">
        <v>2296</v>
      </c>
    </row>
    <row r="16" spans="1:70" ht="6.95" customHeight="1">
      <c r="A16" s="132"/>
      <c r="B16" s="125"/>
      <c r="C16" s="125"/>
      <c r="D16" s="125"/>
      <c r="E16" s="125"/>
      <c r="F16" s="125"/>
      <c r="G16" s="125"/>
      <c r="H16" s="125"/>
      <c r="I16" s="125"/>
      <c r="J16" s="125"/>
      <c r="K16" s="125"/>
      <c r="L16" s="125"/>
      <c r="M16" s="125"/>
      <c r="N16" s="125"/>
      <c r="O16" s="60"/>
      <c r="P16" s="60"/>
      <c r="Q16" s="60"/>
      <c r="R16" s="60"/>
      <c r="S16" s="60"/>
      <c r="T16" s="60"/>
      <c r="U16" s="60"/>
      <c r="V16" s="60"/>
      <c r="W16" s="60"/>
      <c r="X16" s="60"/>
      <c r="Y16" s="60"/>
      <c r="Z16" s="60"/>
      <c r="AA16" s="60"/>
      <c r="AB16" s="60"/>
      <c r="AC16" s="126"/>
      <c r="AD16" s="60"/>
      <c r="AE16" s="60"/>
      <c r="AF16" s="60"/>
      <c r="AG16" s="60"/>
      <c r="AH16" s="60"/>
      <c r="AI16" s="60"/>
      <c r="AJ16" s="60"/>
      <c r="AK16" s="60"/>
      <c r="AL16" s="60"/>
      <c r="AM16" s="60"/>
      <c r="AN16" s="60"/>
      <c r="AO16" s="60"/>
      <c r="AP16" s="60"/>
      <c r="AQ16" s="126"/>
      <c r="AR16" s="60"/>
      <c r="AS16" s="98"/>
      <c r="AT16" s="60"/>
      <c r="AU16" s="98"/>
      <c r="AV16" s="60"/>
      <c r="AW16" s="98"/>
      <c r="AX16" s="60"/>
      <c r="AY16" s="98"/>
      <c r="AZ16" s="60"/>
      <c r="BA16" s="98"/>
      <c r="BB16" s="60"/>
      <c r="BC16" s="60"/>
      <c r="BD16" s="60"/>
      <c r="BE16" s="126"/>
      <c r="BF16" s="60"/>
      <c r="BG16" s="98"/>
      <c r="BH16" s="60"/>
      <c r="BI16" s="98"/>
      <c r="BJ16" s="60"/>
      <c r="BK16" s="98"/>
      <c r="BL16" s="60"/>
      <c r="BM16" s="98"/>
      <c r="BN16" s="60"/>
      <c r="BO16" s="98"/>
      <c r="BP16" s="60"/>
      <c r="BQ16" s="60"/>
      <c r="BR16" s="60"/>
    </row>
    <row r="17" spans="1:70" ht="12" customHeight="1">
      <c r="A17" s="75" t="s">
        <v>155</v>
      </c>
      <c r="B17" s="133">
        <v>-138</v>
      </c>
      <c r="C17" s="134"/>
      <c r="D17" s="134">
        <v>-22</v>
      </c>
      <c r="E17" s="134"/>
      <c r="F17" s="134">
        <v>-18</v>
      </c>
      <c r="G17" s="134"/>
      <c r="H17" s="133">
        <v>5</v>
      </c>
      <c r="I17" s="134"/>
      <c r="J17" s="134">
        <v>0</v>
      </c>
      <c r="K17" s="134"/>
      <c r="L17" s="134">
        <v>0</v>
      </c>
      <c r="M17" s="134"/>
      <c r="N17" s="133">
        <v>-173</v>
      </c>
      <c r="O17" s="60"/>
      <c r="P17" s="71">
        <v>-191</v>
      </c>
      <c r="Q17" s="135"/>
      <c r="R17" s="71">
        <v>-34</v>
      </c>
      <c r="S17" s="135"/>
      <c r="T17" s="135">
        <v>-12</v>
      </c>
      <c r="U17" s="135"/>
      <c r="V17" s="71">
        <v>-1</v>
      </c>
      <c r="W17" s="135"/>
      <c r="X17" s="71">
        <v>0</v>
      </c>
      <c r="Y17" s="135"/>
      <c r="Z17" s="71">
        <v>0</v>
      </c>
      <c r="AA17" s="60"/>
      <c r="AB17" s="71">
        <v>-238</v>
      </c>
      <c r="AC17" s="126"/>
      <c r="AD17" s="71">
        <v>-227</v>
      </c>
      <c r="AE17" s="135"/>
      <c r="AF17" s="135">
        <v>-34</v>
      </c>
      <c r="AG17" s="135"/>
      <c r="AH17" s="71">
        <v>0</v>
      </c>
      <c r="AI17" s="135"/>
      <c r="AJ17" s="135">
        <v>-2</v>
      </c>
      <c r="AK17" s="135"/>
      <c r="AL17" s="71">
        <v>0</v>
      </c>
      <c r="AM17" s="135"/>
      <c r="AN17" s="135">
        <v>0</v>
      </c>
      <c r="AO17" s="60"/>
      <c r="AP17" s="71">
        <v>-263</v>
      </c>
      <c r="AQ17" s="126"/>
      <c r="AR17" s="71">
        <v>-147</v>
      </c>
      <c r="AS17" s="98"/>
      <c r="AT17" s="135">
        <v>-93</v>
      </c>
      <c r="AU17" s="98"/>
      <c r="AV17" s="71">
        <v>-9</v>
      </c>
      <c r="AW17" s="98"/>
      <c r="AX17" s="71">
        <v>0</v>
      </c>
      <c r="AY17" s="98"/>
      <c r="AZ17" s="135">
        <v>0</v>
      </c>
      <c r="BA17" s="98"/>
      <c r="BB17" s="135">
        <v>0</v>
      </c>
      <c r="BC17" s="60"/>
      <c r="BD17" s="135">
        <v>-249</v>
      </c>
      <c r="BE17" s="126"/>
      <c r="BF17" s="71">
        <v>-385</v>
      </c>
      <c r="BG17" s="98"/>
      <c r="BH17" s="71">
        <v>-62</v>
      </c>
      <c r="BI17" s="98"/>
      <c r="BJ17" s="135">
        <v>1</v>
      </c>
      <c r="BK17" s="98"/>
      <c r="BL17" s="135">
        <v>-1</v>
      </c>
      <c r="BM17" s="98"/>
      <c r="BN17" s="71">
        <v>0</v>
      </c>
      <c r="BO17" s="98"/>
      <c r="BP17" s="135">
        <v>0</v>
      </c>
      <c r="BQ17" s="60"/>
      <c r="BR17" s="135">
        <v>-447</v>
      </c>
    </row>
    <row r="18" spans="1:70" ht="6.95" customHeight="1">
      <c r="A18" s="82"/>
      <c r="B18" s="125"/>
      <c r="C18" s="125"/>
      <c r="D18" s="130"/>
      <c r="E18" s="125"/>
      <c r="F18" s="130"/>
      <c r="G18" s="125"/>
      <c r="H18" s="125"/>
      <c r="I18" s="125"/>
      <c r="J18" s="130"/>
      <c r="K18" s="125"/>
      <c r="L18" s="130"/>
      <c r="M18" s="125"/>
      <c r="N18" s="125"/>
      <c r="O18" s="60"/>
      <c r="P18" s="60"/>
      <c r="Q18" s="60"/>
      <c r="R18" s="60"/>
      <c r="S18" s="60"/>
      <c r="T18" s="131"/>
      <c r="U18" s="60"/>
      <c r="V18" s="60"/>
      <c r="W18" s="60"/>
      <c r="X18" s="60"/>
      <c r="Y18" s="60"/>
      <c r="Z18" s="60"/>
      <c r="AA18" s="60"/>
      <c r="AB18" s="60"/>
      <c r="AC18" s="126"/>
      <c r="AD18" s="60"/>
      <c r="AE18" s="60"/>
      <c r="AF18" s="131"/>
      <c r="AG18" s="60"/>
      <c r="AH18" s="60"/>
      <c r="AI18" s="60"/>
      <c r="AJ18" s="131"/>
      <c r="AK18" s="60"/>
      <c r="AL18" s="60"/>
      <c r="AM18" s="60"/>
      <c r="AN18" s="131"/>
      <c r="AO18" s="60"/>
      <c r="AP18" s="60"/>
      <c r="AQ18" s="126"/>
      <c r="AR18" s="60"/>
      <c r="AS18" s="60"/>
      <c r="AT18" s="131"/>
      <c r="AU18" s="60"/>
      <c r="AV18" s="60"/>
      <c r="AW18" s="60"/>
      <c r="AX18" s="60"/>
      <c r="AY18" s="60"/>
      <c r="AZ18" s="131"/>
      <c r="BA18" s="60"/>
      <c r="BB18" s="131"/>
      <c r="BC18" s="60"/>
      <c r="BD18" s="131"/>
      <c r="BE18" s="126"/>
      <c r="BF18" s="60"/>
      <c r="BG18" s="60"/>
      <c r="BH18" s="60"/>
      <c r="BI18" s="60"/>
      <c r="BJ18" s="131"/>
      <c r="BK18" s="60"/>
      <c r="BL18" s="131"/>
      <c r="BM18" s="60"/>
      <c r="BN18" s="60"/>
      <c r="BO18" s="60"/>
      <c r="BP18" s="131"/>
      <c r="BQ18" s="60"/>
      <c r="BR18" s="131"/>
    </row>
    <row r="19" spans="1:70" ht="12" customHeight="1">
      <c r="A19" s="331" t="s">
        <v>160</v>
      </c>
      <c r="B19" s="125">
        <v>632</v>
      </c>
      <c r="C19" s="125"/>
      <c r="D19" s="125">
        <v>492</v>
      </c>
      <c r="E19" s="125"/>
      <c r="F19" s="125">
        <v>660</v>
      </c>
      <c r="G19" s="125"/>
      <c r="H19" s="125">
        <v>92</v>
      </c>
      <c r="I19" s="125"/>
      <c r="J19" s="125">
        <v>422</v>
      </c>
      <c r="K19" s="125"/>
      <c r="L19" s="125">
        <v>-410</v>
      </c>
      <c r="M19" s="125"/>
      <c r="N19" s="125">
        <v>1888</v>
      </c>
      <c r="O19" s="60"/>
      <c r="P19" s="60">
        <v>669</v>
      </c>
      <c r="Q19" s="60"/>
      <c r="R19" s="60">
        <v>509</v>
      </c>
      <c r="S19" s="60"/>
      <c r="T19" s="60">
        <v>529</v>
      </c>
      <c r="U19" s="60"/>
      <c r="V19" s="60">
        <v>84</v>
      </c>
      <c r="W19" s="60"/>
      <c r="X19" s="60">
        <v>379</v>
      </c>
      <c r="Y19" s="60"/>
      <c r="Z19" s="60">
        <v>-429</v>
      </c>
      <c r="AA19" s="60"/>
      <c r="AB19" s="60">
        <v>1741</v>
      </c>
      <c r="AC19" s="126"/>
      <c r="AD19" s="60">
        <v>750</v>
      </c>
      <c r="AE19" s="60"/>
      <c r="AF19" s="60">
        <v>490</v>
      </c>
      <c r="AG19" s="60"/>
      <c r="AH19" s="60">
        <v>606</v>
      </c>
      <c r="AI19" s="60"/>
      <c r="AJ19" s="60">
        <v>82</v>
      </c>
      <c r="AK19" s="60"/>
      <c r="AL19" s="60">
        <v>454</v>
      </c>
      <c r="AM19" s="60"/>
      <c r="AN19" s="60">
        <v>-453</v>
      </c>
      <c r="AO19" s="60"/>
      <c r="AP19" s="60">
        <v>1929</v>
      </c>
      <c r="AQ19" s="126"/>
      <c r="AR19" s="60">
        <v>773</v>
      </c>
      <c r="AS19" s="98"/>
      <c r="AT19" s="60">
        <v>404</v>
      </c>
      <c r="AU19" s="98"/>
      <c r="AV19" s="60">
        <v>737</v>
      </c>
      <c r="AW19" s="98"/>
      <c r="AX19" s="60">
        <v>89</v>
      </c>
      <c r="AY19" s="98"/>
      <c r="AZ19" s="60">
        <v>506</v>
      </c>
      <c r="BA19" s="98"/>
      <c r="BB19" s="60">
        <v>-422</v>
      </c>
      <c r="BC19" s="60"/>
      <c r="BD19" s="60">
        <v>2087</v>
      </c>
      <c r="BE19" s="126"/>
      <c r="BF19" s="60">
        <v>562</v>
      </c>
      <c r="BG19" s="98"/>
      <c r="BH19" s="60">
        <v>447</v>
      </c>
      <c r="BI19" s="98"/>
      <c r="BJ19" s="60">
        <v>775</v>
      </c>
      <c r="BK19" s="98"/>
      <c r="BL19" s="60">
        <v>85</v>
      </c>
      <c r="BM19" s="98"/>
      <c r="BN19" s="60">
        <v>389</v>
      </c>
      <c r="BO19" s="98"/>
      <c r="BP19" s="60">
        <v>-409</v>
      </c>
      <c r="BQ19" s="60"/>
      <c r="BR19" s="60">
        <v>1849</v>
      </c>
    </row>
    <row r="20" spans="1:70" ht="6.95" customHeight="1">
      <c r="A20" s="75"/>
      <c r="B20" s="125"/>
      <c r="C20" s="125"/>
      <c r="D20" s="125"/>
      <c r="E20" s="125"/>
      <c r="F20" s="125"/>
      <c r="G20" s="125"/>
      <c r="H20" s="125"/>
      <c r="I20" s="125"/>
      <c r="J20" s="125"/>
      <c r="K20" s="125"/>
      <c r="L20" s="125"/>
      <c r="M20" s="125"/>
      <c r="N20" s="125"/>
      <c r="O20" s="60"/>
      <c r="P20" s="60"/>
      <c r="Q20" s="60"/>
      <c r="R20" s="60"/>
      <c r="S20" s="60"/>
      <c r="T20" s="60"/>
      <c r="U20" s="60"/>
      <c r="V20" s="60"/>
      <c r="W20" s="60"/>
      <c r="X20" s="60"/>
      <c r="Y20" s="60"/>
      <c r="Z20" s="60"/>
      <c r="AA20" s="60"/>
      <c r="AB20" s="60"/>
      <c r="AC20" s="126"/>
      <c r="AD20" s="60"/>
      <c r="AE20" s="60"/>
      <c r="AF20" s="60"/>
      <c r="AG20" s="60"/>
      <c r="AH20" s="60"/>
      <c r="AI20" s="60"/>
      <c r="AJ20" s="60"/>
      <c r="AK20" s="60"/>
      <c r="AL20" s="60"/>
      <c r="AM20" s="60"/>
      <c r="AN20" s="60"/>
      <c r="AO20" s="60"/>
      <c r="AP20" s="60"/>
      <c r="AQ20" s="126"/>
      <c r="AR20" s="60"/>
      <c r="AS20" s="98"/>
      <c r="AT20" s="60"/>
      <c r="AU20" s="98"/>
      <c r="AV20" s="60"/>
      <c r="AW20" s="98"/>
      <c r="AX20" s="60"/>
      <c r="AY20" s="98"/>
      <c r="AZ20" s="60"/>
      <c r="BA20" s="98"/>
      <c r="BB20" s="60"/>
      <c r="BC20" s="60"/>
      <c r="BD20" s="60"/>
      <c r="BE20" s="126"/>
      <c r="BF20" s="60"/>
      <c r="BG20" s="98"/>
      <c r="BH20" s="60"/>
      <c r="BI20" s="98"/>
      <c r="BJ20" s="60"/>
      <c r="BK20" s="98"/>
      <c r="BL20" s="60"/>
      <c r="BM20" s="98"/>
      <c r="BN20" s="60"/>
      <c r="BO20" s="98"/>
      <c r="BP20" s="60"/>
      <c r="BQ20" s="60"/>
      <c r="BR20" s="60"/>
    </row>
    <row r="21" spans="1:70" ht="12" customHeight="1">
      <c r="A21" s="75" t="s">
        <v>5</v>
      </c>
      <c r="B21" s="128">
        <v>-646</v>
      </c>
      <c r="C21" s="128"/>
      <c r="D21" s="128">
        <v>-262</v>
      </c>
      <c r="E21" s="128"/>
      <c r="F21" s="128">
        <v>-398</v>
      </c>
      <c r="G21" s="128"/>
      <c r="H21" s="128">
        <v>-64</v>
      </c>
      <c r="I21" s="128"/>
      <c r="J21" s="128">
        <v>-482</v>
      </c>
      <c r="K21" s="128"/>
      <c r="L21" s="127">
        <v>410</v>
      </c>
      <c r="M21" s="128"/>
      <c r="N21" s="128">
        <v>-1442</v>
      </c>
      <c r="O21" s="60"/>
      <c r="P21" s="65">
        <v>-764</v>
      </c>
      <c r="Q21" s="74"/>
      <c r="R21" s="65">
        <v>-281</v>
      </c>
      <c r="S21" s="74"/>
      <c r="T21" s="65">
        <v>-444</v>
      </c>
      <c r="U21" s="74"/>
      <c r="V21" s="65">
        <v>-73</v>
      </c>
      <c r="W21" s="74"/>
      <c r="X21" s="74">
        <v>-445</v>
      </c>
      <c r="Y21" s="74"/>
      <c r="Z21" s="74">
        <v>429</v>
      </c>
      <c r="AA21" s="60"/>
      <c r="AB21" s="74">
        <v>-1578</v>
      </c>
      <c r="AC21" s="126"/>
      <c r="AD21" s="74">
        <v>-692</v>
      </c>
      <c r="AE21" s="74"/>
      <c r="AF21" s="65">
        <v>-275</v>
      </c>
      <c r="AG21" s="74"/>
      <c r="AH21" s="74">
        <v>-456</v>
      </c>
      <c r="AI21" s="74"/>
      <c r="AJ21" s="74">
        <v>-67</v>
      </c>
      <c r="AK21" s="74"/>
      <c r="AL21" s="65">
        <v>-525</v>
      </c>
      <c r="AM21" s="74"/>
      <c r="AN21" s="74">
        <v>453</v>
      </c>
      <c r="AO21" s="60"/>
      <c r="AP21" s="74">
        <v>-1562</v>
      </c>
      <c r="AQ21" s="126"/>
      <c r="AR21" s="74">
        <v>-663</v>
      </c>
      <c r="AS21" s="98"/>
      <c r="AT21" s="65">
        <v>-274</v>
      </c>
      <c r="AU21" s="98"/>
      <c r="AV21" s="65">
        <v>-424</v>
      </c>
      <c r="AW21" s="98"/>
      <c r="AX21" s="74">
        <v>-73</v>
      </c>
      <c r="AY21" s="98"/>
      <c r="AZ21" s="65">
        <v>-550</v>
      </c>
      <c r="BA21" s="98"/>
      <c r="BB21" s="65">
        <v>422</v>
      </c>
      <c r="BC21" s="60"/>
      <c r="BD21" s="74">
        <v>-1562</v>
      </c>
      <c r="BE21" s="126"/>
      <c r="BF21" s="65">
        <v>-841</v>
      </c>
      <c r="BG21" s="98"/>
      <c r="BH21" s="65">
        <v>-266</v>
      </c>
      <c r="BI21" s="98"/>
      <c r="BJ21" s="65">
        <v>-394</v>
      </c>
      <c r="BK21" s="98"/>
      <c r="BL21" s="74">
        <v>-70</v>
      </c>
      <c r="BM21" s="98"/>
      <c r="BN21" s="74">
        <v>-552</v>
      </c>
      <c r="BO21" s="98"/>
      <c r="BP21" s="74">
        <v>409</v>
      </c>
      <c r="BQ21" s="60"/>
      <c r="BR21" s="74">
        <v>-1714</v>
      </c>
    </row>
    <row r="22" spans="1:70" ht="6.95" customHeight="1">
      <c r="A22" s="82"/>
      <c r="B22" s="130"/>
      <c r="C22" s="125"/>
      <c r="D22" s="130"/>
      <c r="E22" s="125"/>
      <c r="F22" s="130"/>
      <c r="G22" s="125"/>
      <c r="H22" s="130"/>
      <c r="I22" s="125"/>
      <c r="J22" s="130"/>
      <c r="K22" s="125"/>
      <c r="L22" s="125"/>
      <c r="M22" s="125"/>
      <c r="N22" s="130"/>
      <c r="O22" s="60"/>
      <c r="P22" s="60"/>
      <c r="Q22" s="60"/>
      <c r="R22" s="60"/>
      <c r="S22" s="60"/>
      <c r="T22" s="60"/>
      <c r="U22" s="60"/>
      <c r="V22" s="60"/>
      <c r="W22" s="60"/>
      <c r="X22" s="131"/>
      <c r="Y22" s="60"/>
      <c r="Z22" s="131"/>
      <c r="AA22" s="60"/>
      <c r="AB22" s="131"/>
      <c r="AC22" s="126"/>
      <c r="AD22" s="131"/>
      <c r="AE22" s="60"/>
      <c r="AF22" s="60"/>
      <c r="AG22" s="60"/>
      <c r="AH22" s="131"/>
      <c r="AI22" s="60"/>
      <c r="AJ22" s="131"/>
      <c r="AK22" s="60"/>
      <c r="AL22" s="60"/>
      <c r="AM22" s="60"/>
      <c r="AN22" s="131"/>
      <c r="AO22" s="60"/>
      <c r="AP22" s="131"/>
      <c r="AQ22" s="126"/>
      <c r="AR22" s="131"/>
      <c r="AS22" s="60"/>
      <c r="AT22" s="60"/>
      <c r="AU22" s="60"/>
      <c r="AV22" s="60"/>
      <c r="AW22" s="60"/>
      <c r="AX22" s="131"/>
      <c r="AY22" s="60"/>
      <c r="AZ22" s="60"/>
      <c r="BA22" s="60"/>
      <c r="BB22" s="60"/>
      <c r="BC22" s="60"/>
      <c r="BD22" s="131"/>
      <c r="BE22" s="126"/>
      <c r="BF22" s="60"/>
      <c r="BG22" s="60"/>
      <c r="BH22" s="60"/>
      <c r="BI22" s="60"/>
      <c r="BJ22" s="60"/>
      <c r="BK22" s="60"/>
      <c r="BL22" s="131"/>
      <c r="BM22" s="60"/>
      <c r="BN22" s="131"/>
      <c r="BO22" s="60"/>
      <c r="BP22" s="131"/>
      <c r="BQ22" s="60"/>
      <c r="BR22" s="131"/>
    </row>
    <row r="23" spans="1:70" ht="12" customHeight="1">
      <c r="A23" s="82" t="s">
        <v>48</v>
      </c>
      <c r="B23" s="125">
        <v>-14</v>
      </c>
      <c r="C23" s="125"/>
      <c r="D23" s="125">
        <v>230</v>
      </c>
      <c r="E23" s="125"/>
      <c r="F23" s="125">
        <v>262</v>
      </c>
      <c r="G23" s="125"/>
      <c r="H23" s="125">
        <v>28</v>
      </c>
      <c r="I23" s="125"/>
      <c r="J23" s="125">
        <v>-60</v>
      </c>
      <c r="K23" s="125"/>
      <c r="L23" s="125">
        <v>0</v>
      </c>
      <c r="M23" s="125"/>
      <c r="N23" s="125">
        <v>446</v>
      </c>
      <c r="O23" s="60"/>
      <c r="P23" s="60">
        <v>-95</v>
      </c>
      <c r="Q23" s="60"/>
      <c r="R23" s="60">
        <v>228</v>
      </c>
      <c r="S23" s="60"/>
      <c r="T23" s="60">
        <v>85</v>
      </c>
      <c r="U23" s="60"/>
      <c r="V23" s="60">
        <v>11</v>
      </c>
      <c r="W23" s="60"/>
      <c r="X23" s="60">
        <v>-66</v>
      </c>
      <c r="Y23" s="60"/>
      <c r="Z23" s="60">
        <v>0</v>
      </c>
      <c r="AA23" s="60"/>
      <c r="AB23" s="60">
        <v>163</v>
      </c>
      <c r="AC23" s="126"/>
      <c r="AD23" s="60">
        <v>58</v>
      </c>
      <c r="AE23" s="60"/>
      <c r="AF23" s="60">
        <v>215</v>
      </c>
      <c r="AG23" s="60"/>
      <c r="AH23" s="60">
        <v>150</v>
      </c>
      <c r="AI23" s="60"/>
      <c r="AJ23" s="60">
        <v>15</v>
      </c>
      <c r="AK23" s="60"/>
      <c r="AL23" s="60">
        <v>-71</v>
      </c>
      <c r="AM23" s="60"/>
      <c r="AN23" s="60">
        <v>0</v>
      </c>
      <c r="AO23" s="60"/>
      <c r="AP23" s="60">
        <v>367</v>
      </c>
      <c r="AQ23" s="126"/>
      <c r="AR23" s="60">
        <v>110</v>
      </c>
      <c r="AS23" s="98"/>
      <c r="AT23" s="60">
        <v>130</v>
      </c>
      <c r="AU23" s="98"/>
      <c r="AV23" s="60">
        <v>313</v>
      </c>
      <c r="AW23" s="98"/>
      <c r="AX23" s="60">
        <v>16</v>
      </c>
      <c r="AY23" s="98"/>
      <c r="AZ23" s="60">
        <v>-44</v>
      </c>
      <c r="BA23" s="98"/>
      <c r="BB23" s="60">
        <v>0</v>
      </c>
      <c r="BC23" s="60"/>
      <c r="BD23" s="60">
        <v>525</v>
      </c>
      <c r="BE23" s="126"/>
      <c r="BF23" s="60">
        <v>-279</v>
      </c>
      <c r="BG23" s="98"/>
      <c r="BH23" s="60">
        <v>181</v>
      </c>
      <c r="BI23" s="98"/>
      <c r="BJ23" s="60">
        <v>381</v>
      </c>
      <c r="BK23" s="98"/>
      <c r="BL23" s="60">
        <v>15</v>
      </c>
      <c r="BM23" s="98"/>
      <c r="BN23" s="60">
        <v>-163</v>
      </c>
      <c r="BO23" s="98"/>
      <c r="BP23" s="60">
        <v>0</v>
      </c>
      <c r="BQ23" s="60"/>
      <c r="BR23" s="60">
        <v>135</v>
      </c>
    </row>
    <row r="24" spans="1:70" ht="6.95" customHeight="1">
      <c r="A24" s="132"/>
      <c r="B24" s="125"/>
      <c r="C24" s="125"/>
      <c r="D24" s="125"/>
      <c r="E24" s="125"/>
      <c r="F24" s="125"/>
      <c r="G24" s="125"/>
      <c r="H24" s="125"/>
      <c r="I24" s="125"/>
      <c r="J24" s="125"/>
      <c r="K24" s="125"/>
      <c r="L24" s="125"/>
      <c r="M24" s="125"/>
      <c r="N24" s="125"/>
      <c r="O24" s="60"/>
      <c r="P24" s="60"/>
      <c r="Q24" s="60"/>
      <c r="R24" s="60"/>
      <c r="S24" s="60"/>
      <c r="T24" s="60"/>
      <c r="U24" s="60"/>
      <c r="V24" s="60"/>
      <c r="W24" s="60"/>
      <c r="X24" s="60"/>
      <c r="Y24" s="60"/>
      <c r="Z24" s="60"/>
      <c r="AA24" s="60"/>
      <c r="AB24" s="60"/>
      <c r="AC24" s="126"/>
      <c r="AD24" s="60"/>
      <c r="AE24" s="60"/>
      <c r="AF24" s="60"/>
      <c r="AG24" s="60"/>
      <c r="AH24" s="60"/>
      <c r="AI24" s="60"/>
      <c r="AJ24" s="60"/>
      <c r="AK24" s="60"/>
      <c r="AL24" s="60"/>
      <c r="AM24" s="60"/>
      <c r="AN24" s="60"/>
      <c r="AO24" s="60"/>
      <c r="AP24" s="60"/>
      <c r="AQ24" s="126"/>
      <c r="AR24" s="60"/>
      <c r="AS24" s="98"/>
      <c r="AT24" s="60"/>
      <c r="AU24" s="98"/>
      <c r="AV24" s="60"/>
      <c r="AW24" s="98"/>
      <c r="AX24" s="60"/>
      <c r="AY24" s="98"/>
      <c r="AZ24" s="60"/>
      <c r="BA24" s="98"/>
      <c r="BB24" s="60"/>
      <c r="BC24" s="60"/>
      <c r="BD24" s="60"/>
      <c r="BE24" s="126"/>
      <c r="BF24" s="60"/>
      <c r="BG24" s="98"/>
      <c r="BH24" s="60"/>
      <c r="BI24" s="98"/>
      <c r="BJ24" s="60"/>
      <c r="BK24" s="98"/>
      <c r="BL24" s="60"/>
      <c r="BM24" s="98"/>
      <c r="BN24" s="60"/>
      <c r="BO24" s="98"/>
      <c r="BP24" s="60"/>
      <c r="BQ24" s="60"/>
      <c r="BR24" s="60"/>
    </row>
    <row r="25" spans="1:70" ht="12" customHeight="1">
      <c r="A25" s="75" t="s">
        <v>157</v>
      </c>
      <c r="B25" s="128">
        <v>0</v>
      </c>
      <c r="C25" s="128"/>
      <c r="D25" s="127">
        <v>3</v>
      </c>
      <c r="E25" s="128"/>
      <c r="F25" s="127">
        <v>0</v>
      </c>
      <c r="G25" s="128"/>
      <c r="H25" s="127">
        <v>0</v>
      </c>
      <c r="I25" s="128"/>
      <c r="J25" s="127">
        <v>0</v>
      </c>
      <c r="K25" s="128"/>
      <c r="L25" s="127">
        <v>0</v>
      </c>
      <c r="M25" s="128"/>
      <c r="N25" s="128">
        <v>3</v>
      </c>
      <c r="O25" s="60"/>
      <c r="P25" s="65">
        <v>0</v>
      </c>
      <c r="Q25" s="74"/>
      <c r="R25" s="65">
        <v>16</v>
      </c>
      <c r="S25" s="74"/>
      <c r="T25" s="74">
        <v>0</v>
      </c>
      <c r="U25" s="74"/>
      <c r="V25" s="74">
        <v>0</v>
      </c>
      <c r="W25" s="74"/>
      <c r="X25" s="65">
        <v>0</v>
      </c>
      <c r="Y25" s="74"/>
      <c r="Z25" s="74">
        <v>0</v>
      </c>
      <c r="AA25" s="60"/>
      <c r="AB25" s="74">
        <v>16</v>
      </c>
      <c r="AC25" s="126"/>
      <c r="AD25" s="74">
        <v>0</v>
      </c>
      <c r="AE25" s="74"/>
      <c r="AF25" s="74">
        <v>10</v>
      </c>
      <c r="AG25" s="74"/>
      <c r="AH25" s="65">
        <v>0</v>
      </c>
      <c r="AI25" s="74"/>
      <c r="AJ25" s="74">
        <v>-1</v>
      </c>
      <c r="AK25" s="74"/>
      <c r="AL25" s="74">
        <v>0</v>
      </c>
      <c r="AM25" s="74"/>
      <c r="AN25" s="74">
        <v>0</v>
      </c>
      <c r="AO25" s="60"/>
      <c r="AP25" s="65">
        <v>9</v>
      </c>
      <c r="AQ25" s="126"/>
      <c r="AR25" s="65">
        <v>0</v>
      </c>
      <c r="AS25" s="98"/>
      <c r="AT25" s="65">
        <v>1</v>
      </c>
      <c r="AU25" s="98"/>
      <c r="AV25" s="74">
        <v>0</v>
      </c>
      <c r="AW25" s="98"/>
      <c r="AX25" s="74">
        <v>0</v>
      </c>
      <c r="AY25" s="98"/>
      <c r="AZ25" s="74">
        <v>0</v>
      </c>
      <c r="BA25" s="98"/>
      <c r="BB25" s="74">
        <v>0</v>
      </c>
      <c r="BC25" s="60"/>
      <c r="BD25" s="74">
        <v>1</v>
      </c>
      <c r="BE25" s="126"/>
      <c r="BF25" s="74">
        <v>-1</v>
      </c>
      <c r="BG25" s="98"/>
      <c r="BH25" s="74">
        <v>5</v>
      </c>
      <c r="BI25" s="98"/>
      <c r="BJ25" s="74">
        <v>0</v>
      </c>
      <c r="BK25" s="98"/>
      <c r="BL25" s="74">
        <v>1</v>
      </c>
      <c r="BM25" s="98"/>
      <c r="BN25" s="74">
        <v>0</v>
      </c>
      <c r="BO25" s="98"/>
      <c r="BP25" s="74">
        <v>0</v>
      </c>
      <c r="BQ25" s="60"/>
      <c r="BR25" s="65">
        <v>5</v>
      </c>
    </row>
    <row r="26" spans="1:70" ht="6.95" customHeight="1">
      <c r="A26" s="82"/>
      <c r="B26" s="130"/>
      <c r="C26" s="125"/>
      <c r="D26" s="125"/>
      <c r="E26" s="125"/>
      <c r="F26" s="125"/>
      <c r="G26" s="125"/>
      <c r="H26" s="125"/>
      <c r="I26" s="125"/>
      <c r="J26" s="125"/>
      <c r="K26" s="125"/>
      <c r="L26" s="125"/>
      <c r="M26" s="125"/>
      <c r="N26" s="130"/>
      <c r="O26" s="60"/>
      <c r="P26" s="60"/>
      <c r="Q26" s="60"/>
      <c r="R26" s="60"/>
      <c r="S26" s="60"/>
      <c r="T26" s="131"/>
      <c r="U26" s="60"/>
      <c r="V26" s="131"/>
      <c r="W26" s="60"/>
      <c r="X26" s="60"/>
      <c r="Y26" s="60"/>
      <c r="Z26" s="131"/>
      <c r="AA26" s="60"/>
      <c r="AB26" s="131"/>
      <c r="AC26" s="126"/>
      <c r="AD26" s="131"/>
      <c r="AE26" s="60"/>
      <c r="AF26" s="131"/>
      <c r="AG26" s="60"/>
      <c r="AH26" s="60"/>
      <c r="AI26" s="60"/>
      <c r="AJ26" s="131"/>
      <c r="AK26" s="60"/>
      <c r="AL26" s="131"/>
      <c r="AM26" s="60"/>
      <c r="AN26" s="131"/>
      <c r="AO26" s="60"/>
      <c r="AP26" s="60"/>
      <c r="AQ26" s="126"/>
      <c r="AR26" s="60"/>
      <c r="AS26" s="60"/>
      <c r="AT26" s="74"/>
      <c r="AU26" s="60"/>
      <c r="AV26" s="131"/>
      <c r="AW26" s="60"/>
      <c r="AX26" s="131"/>
      <c r="AY26" s="60"/>
      <c r="AZ26" s="131"/>
      <c r="BA26" s="60"/>
      <c r="BB26" s="131"/>
      <c r="BC26" s="60"/>
      <c r="BD26" s="131"/>
      <c r="BE26" s="126"/>
      <c r="BF26" s="131"/>
      <c r="BG26" s="60"/>
      <c r="BH26" s="131"/>
      <c r="BI26" s="60"/>
      <c r="BJ26" s="131"/>
      <c r="BK26" s="60"/>
      <c r="BL26" s="131"/>
      <c r="BM26" s="60"/>
      <c r="BN26" s="131"/>
      <c r="BO26" s="60"/>
      <c r="BP26" s="131"/>
      <c r="BQ26" s="60"/>
      <c r="BR26" s="60"/>
    </row>
    <row r="27" spans="1:70" ht="12" customHeight="1" thickBot="1">
      <c r="A27" s="82" t="s">
        <v>158</v>
      </c>
      <c r="B27" s="136">
        <v>-14</v>
      </c>
      <c r="C27" s="128"/>
      <c r="D27" s="136">
        <v>233</v>
      </c>
      <c r="E27" s="128"/>
      <c r="F27" s="136">
        <v>262</v>
      </c>
      <c r="G27" s="128"/>
      <c r="H27" s="136">
        <v>28</v>
      </c>
      <c r="I27" s="128"/>
      <c r="J27" s="136">
        <v>-60</v>
      </c>
      <c r="K27" s="128"/>
      <c r="L27" s="136">
        <v>0</v>
      </c>
      <c r="M27" s="128"/>
      <c r="N27" s="136">
        <v>449</v>
      </c>
      <c r="O27" s="60"/>
      <c r="P27" s="73">
        <v>-95</v>
      </c>
      <c r="Q27" s="74"/>
      <c r="R27" s="73">
        <v>244</v>
      </c>
      <c r="S27" s="74"/>
      <c r="T27" s="73">
        <v>85</v>
      </c>
      <c r="U27" s="74"/>
      <c r="V27" s="73">
        <v>11</v>
      </c>
      <c r="W27" s="74"/>
      <c r="X27" s="73">
        <v>-66</v>
      </c>
      <c r="Y27" s="74"/>
      <c r="Z27" s="73">
        <v>0</v>
      </c>
      <c r="AA27" s="60"/>
      <c r="AB27" s="73">
        <v>179</v>
      </c>
      <c r="AC27" s="126"/>
      <c r="AD27" s="73">
        <v>58</v>
      </c>
      <c r="AE27" s="74"/>
      <c r="AF27" s="73">
        <v>225</v>
      </c>
      <c r="AG27" s="74"/>
      <c r="AH27" s="73">
        <v>150</v>
      </c>
      <c r="AI27" s="74"/>
      <c r="AJ27" s="73">
        <v>14</v>
      </c>
      <c r="AK27" s="74"/>
      <c r="AL27" s="73">
        <v>-71</v>
      </c>
      <c r="AM27" s="74"/>
      <c r="AN27" s="73">
        <v>0</v>
      </c>
      <c r="AO27" s="60"/>
      <c r="AP27" s="73">
        <v>376</v>
      </c>
      <c r="AQ27" s="126"/>
      <c r="AR27" s="73">
        <v>110</v>
      </c>
      <c r="AS27" s="98"/>
      <c r="AT27" s="73">
        <v>131</v>
      </c>
      <c r="AU27" s="98"/>
      <c r="AV27" s="73">
        <v>313</v>
      </c>
      <c r="AW27" s="98"/>
      <c r="AX27" s="73">
        <v>16</v>
      </c>
      <c r="AY27" s="98"/>
      <c r="AZ27" s="73">
        <v>-44</v>
      </c>
      <c r="BA27" s="98"/>
      <c r="BB27" s="73">
        <v>0</v>
      </c>
      <c r="BC27" s="60"/>
      <c r="BD27" s="73">
        <v>526</v>
      </c>
      <c r="BE27" s="126"/>
      <c r="BF27" s="73">
        <v>-280</v>
      </c>
      <c r="BG27" s="98"/>
      <c r="BH27" s="73">
        <v>186</v>
      </c>
      <c r="BI27" s="98"/>
      <c r="BJ27" s="73">
        <v>381</v>
      </c>
      <c r="BK27" s="98"/>
      <c r="BL27" s="73">
        <v>16</v>
      </c>
      <c r="BM27" s="98"/>
      <c r="BN27" s="73">
        <v>-163</v>
      </c>
      <c r="BO27" s="98"/>
      <c r="BP27" s="73">
        <v>0</v>
      </c>
      <c r="BQ27" s="60"/>
      <c r="BR27" s="73">
        <v>140</v>
      </c>
    </row>
    <row r="28" spans="1:70" ht="12" customHeight="1">
      <c r="A28" s="75"/>
      <c r="B28" s="137"/>
      <c r="C28" s="125"/>
      <c r="D28" s="137"/>
      <c r="E28" s="125"/>
      <c r="F28" s="137"/>
      <c r="G28" s="125"/>
      <c r="H28" s="137"/>
      <c r="I28" s="125"/>
      <c r="J28" s="137"/>
      <c r="K28" s="125"/>
      <c r="L28" s="137"/>
      <c r="M28" s="125"/>
      <c r="N28" s="137"/>
      <c r="O28" s="60"/>
      <c r="P28" s="66"/>
      <c r="Q28" s="66"/>
      <c r="R28" s="66"/>
      <c r="S28" s="66"/>
      <c r="T28" s="66"/>
      <c r="U28" s="60"/>
      <c r="V28" s="66"/>
      <c r="W28" s="60"/>
      <c r="X28" s="66"/>
      <c r="Y28" s="60"/>
      <c r="Z28" s="66"/>
      <c r="AA28" s="60"/>
      <c r="AB28" s="66"/>
      <c r="AC28" s="126"/>
      <c r="AD28" s="66"/>
      <c r="AE28" s="66"/>
      <c r="AF28" s="66"/>
      <c r="AG28" s="66"/>
      <c r="AH28" s="66"/>
      <c r="AI28" s="60"/>
      <c r="AJ28" s="66"/>
      <c r="AK28" s="60"/>
      <c r="AL28" s="66"/>
      <c r="AM28" s="60"/>
      <c r="AN28" s="66"/>
      <c r="AO28" s="60"/>
      <c r="AP28" s="66"/>
      <c r="AQ28" s="126"/>
      <c r="AR28" s="66"/>
      <c r="AS28" s="66"/>
      <c r="AT28" s="66"/>
      <c r="AU28" s="66"/>
      <c r="AV28" s="66"/>
      <c r="AW28" s="60"/>
      <c r="AX28" s="66"/>
      <c r="AY28" s="60"/>
      <c r="AZ28" s="66"/>
      <c r="BA28" s="60"/>
      <c r="BB28" s="66"/>
      <c r="BC28" s="60"/>
      <c r="BD28" s="66"/>
      <c r="BE28" s="126"/>
      <c r="BF28" s="66"/>
      <c r="BG28" s="66"/>
      <c r="BH28" s="66"/>
      <c r="BI28" s="66"/>
      <c r="BJ28" s="66"/>
      <c r="BK28" s="60"/>
      <c r="BL28" s="66"/>
      <c r="BM28" s="60"/>
      <c r="BN28" s="66"/>
      <c r="BO28" s="60"/>
      <c r="BP28" s="66"/>
      <c r="BQ28" s="60"/>
      <c r="BR28" s="66"/>
    </row>
    <row r="29" spans="1:70" ht="12" customHeight="1">
      <c r="A29" s="16" t="s">
        <v>78</v>
      </c>
      <c r="B29" s="137"/>
      <c r="C29" s="125"/>
      <c r="D29" s="137"/>
      <c r="E29" s="125"/>
      <c r="F29" s="137"/>
      <c r="G29" s="125"/>
      <c r="H29" s="137"/>
      <c r="I29" s="125"/>
      <c r="J29" s="137"/>
      <c r="K29" s="125"/>
      <c r="L29" s="137"/>
      <c r="M29" s="125"/>
      <c r="N29" s="137"/>
      <c r="O29" s="60"/>
      <c r="P29" s="60"/>
      <c r="Q29" s="60"/>
      <c r="R29" s="60"/>
      <c r="S29" s="60"/>
      <c r="T29" s="60"/>
      <c r="U29" s="60"/>
      <c r="V29" s="60"/>
      <c r="W29" s="60"/>
      <c r="X29" s="60"/>
      <c r="Y29" s="60"/>
      <c r="Z29" s="60"/>
      <c r="AA29" s="60"/>
      <c r="AB29" s="60"/>
      <c r="AC29" s="126"/>
      <c r="AD29" s="60"/>
      <c r="AE29" s="60"/>
      <c r="AF29" s="60"/>
      <c r="AG29" s="60"/>
      <c r="AH29" s="60"/>
      <c r="AI29" s="60"/>
      <c r="AJ29" s="60"/>
      <c r="AK29" s="60"/>
      <c r="AL29" s="60"/>
      <c r="AM29" s="60"/>
      <c r="AN29" s="60"/>
      <c r="AO29" s="60"/>
      <c r="AP29" s="60"/>
      <c r="AQ29" s="126"/>
      <c r="AR29" s="60"/>
      <c r="AS29" s="60"/>
      <c r="AT29" s="60"/>
      <c r="AU29" s="60"/>
      <c r="AV29" s="60"/>
      <c r="AW29" s="60"/>
      <c r="AX29" s="60"/>
      <c r="AY29" s="60"/>
      <c r="AZ29" s="60"/>
      <c r="BA29" s="60"/>
      <c r="BB29" s="60"/>
      <c r="BC29" s="60"/>
      <c r="BD29" s="60"/>
      <c r="BE29" s="126"/>
      <c r="BF29" s="60"/>
      <c r="BG29" s="60"/>
      <c r="BH29" s="60"/>
      <c r="BI29" s="60"/>
      <c r="BJ29" s="60"/>
      <c r="BK29" s="60"/>
      <c r="BL29" s="60"/>
      <c r="BM29" s="60"/>
      <c r="BN29" s="60"/>
      <c r="BO29" s="60"/>
      <c r="BP29" s="60"/>
      <c r="BQ29" s="60"/>
      <c r="BR29" s="60"/>
    </row>
    <row r="30" spans="1:70" ht="6.95" customHeight="1">
      <c r="A30" s="82"/>
      <c r="B30" s="137"/>
      <c r="C30" s="125"/>
      <c r="D30" s="137"/>
      <c r="E30" s="125"/>
      <c r="F30" s="137"/>
      <c r="G30" s="125"/>
      <c r="H30" s="137"/>
      <c r="I30" s="125"/>
      <c r="J30" s="137"/>
      <c r="K30" s="125"/>
      <c r="L30" s="137"/>
      <c r="M30" s="125"/>
      <c r="N30" s="137"/>
      <c r="O30" s="60"/>
      <c r="P30" s="60"/>
      <c r="Q30" s="60"/>
      <c r="R30" s="60"/>
      <c r="S30" s="60"/>
      <c r="T30" s="60"/>
      <c r="U30" s="60"/>
      <c r="V30" s="60"/>
      <c r="W30" s="60"/>
      <c r="X30" s="60"/>
      <c r="Y30" s="60"/>
      <c r="Z30" s="60"/>
      <c r="AA30" s="60"/>
      <c r="AB30" s="60"/>
      <c r="AC30" s="126"/>
      <c r="AD30" s="60"/>
      <c r="AE30" s="60"/>
      <c r="AF30" s="60"/>
      <c r="AG30" s="60"/>
      <c r="AH30" s="60"/>
      <c r="AI30" s="60"/>
      <c r="AJ30" s="60"/>
      <c r="AK30" s="60"/>
      <c r="AL30" s="60"/>
      <c r="AM30" s="60"/>
      <c r="AN30" s="60"/>
      <c r="AO30" s="60"/>
      <c r="AP30" s="60"/>
      <c r="AQ30" s="126"/>
      <c r="AR30" s="60"/>
      <c r="AS30" s="60"/>
      <c r="AT30" s="60"/>
      <c r="AU30" s="60"/>
      <c r="AV30" s="60"/>
      <c r="AW30" s="60"/>
      <c r="AX30" s="60"/>
      <c r="AY30" s="60"/>
      <c r="AZ30" s="60"/>
      <c r="BA30" s="60"/>
      <c r="BB30" s="60"/>
      <c r="BC30" s="60"/>
      <c r="BD30" s="60"/>
      <c r="BE30" s="126"/>
      <c r="BF30" s="60"/>
      <c r="BG30" s="60"/>
      <c r="BH30" s="60"/>
      <c r="BI30" s="60"/>
      <c r="BJ30" s="60"/>
      <c r="BK30" s="60"/>
      <c r="BL30" s="60"/>
      <c r="BM30" s="60"/>
      <c r="BN30" s="60"/>
      <c r="BO30" s="60"/>
      <c r="BP30" s="60"/>
      <c r="BQ30" s="60"/>
      <c r="BR30" s="60"/>
    </row>
    <row r="31" spans="1:70" ht="12" customHeight="1">
      <c r="A31" s="75" t="s">
        <v>44</v>
      </c>
      <c r="B31" s="137">
        <f>+B27</f>
        <v>-14</v>
      </c>
      <c r="C31" s="125"/>
      <c r="D31" s="137">
        <f>+D27</f>
        <v>233</v>
      </c>
      <c r="E31" s="125"/>
      <c r="F31" s="137">
        <f>+F27</f>
        <v>262</v>
      </c>
      <c r="G31" s="125"/>
      <c r="H31" s="137">
        <f>+H27</f>
        <v>28</v>
      </c>
      <c r="I31" s="125"/>
      <c r="J31" s="137">
        <f>+J27</f>
        <v>-60</v>
      </c>
      <c r="K31" s="125"/>
      <c r="L31" s="137">
        <f>+L27</f>
        <v>0</v>
      </c>
      <c r="M31" s="125"/>
      <c r="N31" s="137">
        <f>+N27</f>
        <v>449</v>
      </c>
      <c r="O31" s="60"/>
      <c r="P31" s="60">
        <f>+P27</f>
        <v>-95</v>
      </c>
      <c r="Q31" s="60"/>
      <c r="R31" s="60">
        <f>+R27</f>
        <v>244</v>
      </c>
      <c r="S31" s="60"/>
      <c r="T31" s="60">
        <f>+T27</f>
        <v>85</v>
      </c>
      <c r="U31" s="60"/>
      <c r="V31" s="60">
        <f>+V27</f>
        <v>11</v>
      </c>
      <c r="W31" s="60"/>
      <c r="X31" s="60">
        <f>+X27</f>
        <v>-66</v>
      </c>
      <c r="Y31" s="60"/>
      <c r="Z31" s="60">
        <f>+Z27</f>
        <v>0</v>
      </c>
      <c r="AA31" s="60"/>
      <c r="AB31" s="60">
        <f>+AB27</f>
        <v>179</v>
      </c>
      <c r="AC31" s="126"/>
      <c r="AD31" s="60">
        <f>+AD27</f>
        <v>58</v>
      </c>
      <c r="AE31" s="60"/>
      <c r="AF31" s="60">
        <f>+AF27</f>
        <v>225</v>
      </c>
      <c r="AG31" s="60"/>
      <c r="AH31" s="60">
        <f>+AH27</f>
        <v>150</v>
      </c>
      <c r="AI31" s="60"/>
      <c r="AJ31" s="60">
        <f>+AJ27</f>
        <v>14</v>
      </c>
      <c r="AK31" s="60"/>
      <c r="AL31" s="60">
        <f>+AL27</f>
        <v>-71</v>
      </c>
      <c r="AM31" s="60"/>
      <c r="AN31" s="60">
        <f>+AN27</f>
        <v>0</v>
      </c>
      <c r="AO31" s="60"/>
      <c r="AP31" s="60">
        <f>+AP27</f>
        <v>376</v>
      </c>
      <c r="AQ31" s="126"/>
      <c r="AR31" s="60">
        <f>+AR27</f>
        <v>110</v>
      </c>
      <c r="AS31" s="60"/>
      <c r="AT31" s="60">
        <f>+AT27</f>
        <v>131</v>
      </c>
      <c r="AU31" s="60"/>
      <c r="AV31" s="60">
        <f>+AV27</f>
        <v>313</v>
      </c>
      <c r="AW31" s="60"/>
      <c r="AX31" s="60">
        <f>+AX27</f>
        <v>16</v>
      </c>
      <c r="AY31" s="60"/>
      <c r="AZ31" s="60">
        <f>+AZ27</f>
        <v>-44</v>
      </c>
      <c r="BA31" s="60"/>
      <c r="BB31" s="60">
        <f>+BB27</f>
        <v>0</v>
      </c>
      <c r="BC31" s="60"/>
      <c r="BD31" s="60">
        <f>+BD27</f>
        <v>526</v>
      </c>
      <c r="BE31" s="126"/>
      <c r="BF31" s="60">
        <f>+BF27</f>
        <v>-280</v>
      </c>
      <c r="BG31" s="60"/>
      <c r="BH31" s="60">
        <f>+BH27</f>
        <v>186</v>
      </c>
      <c r="BI31" s="60"/>
      <c r="BJ31" s="60">
        <f>+BJ27</f>
        <v>381</v>
      </c>
      <c r="BK31" s="60"/>
      <c r="BL31" s="60">
        <f>+BL27</f>
        <v>16</v>
      </c>
      <c r="BM31" s="60"/>
      <c r="BN31" s="60">
        <f>+BN27</f>
        <v>-163</v>
      </c>
      <c r="BO31" s="60"/>
      <c r="BP31" s="60">
        <f>+BP27</f>
        <v>0</v>
      </c>
      <c r="BQ31" s="60"/>
      <c r="BR31" s="60">
        <f>+BR27</f>
        <v>140</v>
      </c>
    </row>
    <row r="32" spans="1:70" ht="12" customHeight="1">
      <c r="A32" s="75" t="s">
        <v>8</v>
      </c>
      <c r="B32" s="137"/>
      <c r="C32" s="125"/>
      <c r="D32" s="137"/>
      <c r="E32" s="125"/>
      <c r="F32" s="137"/>
      <c r="G32" s="125"/>
      <c r="H32" s="137"/>
      <c r="I32" s="125"/>
      <c r="J32" s="137"/>
      <c r="K32" s="125"/>
      <c r="L32" s="137"/>
      <c r="M32" s="125"/>
      <c r="N32" s="137"/>
      <c r="O32" s="60"/>
      <c r="P32" s="60">
        <v>0</v>
      </c>
      <c r="Q32" s="60"/>
      <c r="R32" s="60">
        <v>-7</v>
      </c>
      <c r="S32" s="60"/>
      <c r="T32" s="60">
        <v>-4</v>
      </c>
      <c r="U32" s="60"/>
      <c r="V32" s="60">
        <v>0</v>
      </c>
      <c r="W32" s="60"/>
      <c r="X32" s="60">
        <v>-1</v>
      </c>
      <c r="Y32" s="60"/>
      <c r="Z32" s="60">
        <v>0</v>
      </c>
      <c r="AA32" s="60"/>
      <c r="AB32" s="60">
        <v>-12</v>
      </c>
      <c r="AC32" s="126"/>
      <c r="AD32" s="60">
        <v>-2</v>
      </c>
      <c r="AE32" s="60"/>
      <c r="AF32" s="60">
        <v>-9</v>
      </c>
      <c r="AG32" s="60"/>
      <c r="AH32" s="60">
        <v>-3</v>
      </c>
      <c r="AI32" s="60"/>
      <c r="AJ32" s="60">
        <v>0</v>
      </c>
      <c r="AK32" s="60"/>
      <c r="AL32" s="60">
        <v>0</v>
      </c>
      <c r="AM32" s="60"/>
      <c r="AN32" s="60">
        <v>0</v>
      </c>
      <c r="AO32" s="60"/>
      <c r="AP32" s="60">
        <v>-14</v>
      </c>
      <c r="AQ32" s="126"/>
      <c r="AR32" s="60">
        <v>-4</v>
      </c>
      <c r="AS32" s="60"/>
      <c r="AT32" s="60">
        <v>-5</v>
      </c>
      <c r="AU32" s="60"/>
      <c r="AV32" s="60">
        <v>-4</v>
      </c>
      <c r="AW32" s="60"/>
      <c r="AX32" s="60">
        <v>0</v>
      </c>
      <c r="AY32" s="60"/>
      <c r="AZ32" s="60">
        <v>0</v>
      </c>
      <c r="BA32" s="60"/>
      <c r="BB32" s="60">
        <v>0</v>
      </c>
      <c r="BC32" s="60"/>
      <c r="BD32" s="60">
        <v>-13</v>
      </c>
      <c r="BE32" s="126"/>
      <c r="BF32" s="60">
        <v>-4</v>
      </c>
      <c r="BG32" s="60"/>
      <c r="BH32" s="60">
        <v>-10</v>
      </c>
      <c r="BI32" s="60"/>
      <c r="BJ32" s="60">
        <v>-9</v>
      </c>
      <c r="BK32" s="60"/>
      <c r="BL32" s="60">
        <v>0</v>
      </c>
      <c r="BM32" s="60"/>
      <c r="BN32" s="60">
        <v>-1</v>
      </c>
      <c r="BO32" s="60"/>
      <c r="BP32" s="60">
        <v>0</v>
      </c>
      <c r="BQ32" s="60"/>
      <c r="BR32" s="60">
        <v>-24</v>
      </c>
    </row>
    <row r="33" spans="1:70" ht="12" customHeight="1">
      <c r="A33" s="75" t="s">
        <v>76</v>
      </c>
      <c r="B33" s="134">
        <v>0</v>
      </c>
      <c r="C33" s="125"/>
      <c r="D33" s="134">
        <v>0</v>
      </c>
      <c r="E33" s="125"/>
      <c r="F33" s="134">
        <v>0</v>
      </c>
      <c r="G33" s="125"/>
      <c r="H33" s="134">
        <v>0</v>
      </c>
      <c r="I33" s="125"/>
      <c r="J33" s="134">
        <v>-4</v>
      </c>
      <c r="K33" s="125"/>
      <c r="L33" s="134">
        <v>0</v>
      </c>
      <c r="M33" s="125"/>
      <c r="N33" s="134">
        <v>-4</v>
      </c>
      <c r="O33" s="60"/>
      <c r="P33" s="66">
        <v>0</v>
      </c>
      <c r="Q33" s="66"/>
      <c r="R33" s="66">
        <v>0</v>
      </c>
      <c r="S33" s="66"/>
      <c r="T33" s="66">
        <v>0</v>
      </c>
      <c r="U33" s="66"/>
      <c r="V33" s="66">
        <v>0</v>
      </c>
      <c r="W33" s="98"/>
      <c r="X33" s="98">
        <v>114</v>
      </c>
      <c r="Y33" s="60"/>
      <c r="Z33" s="60">
        <v>0</v>
      </c>
      <c r="AA33" s="60"/>
      <c r="AB33" s="60">
        <v>114</v>
      </c>
      <c r="AC33" s="126"/>
      <c r="AD33" s="60">
        <v>0</v>
      </c>
      <c r="AE33" s="60"/>
      <c r="AF33" s="60">
        <v>0</v>
      </c>
      <c r="AG33" s="60"/>
      <c r="AH33" s="60">
        <v>0</v>
      </c>
      <c r="AI33" s="60"/>
      <c r="AJ33" s="60">
        <v>0</v>
      </c>
      <c r="AK33" s="60"/>
      <c r="AL33" s="60">
        <v>89</v>
      </c>
      <c r="AM33" s="60"/>
      <c r="AN33" s="60">
        <v>0</v>
      </c>
      <c r="AO33" s="60"/>
      <c r="AP33" s="60">
        <v>89</v>
      </c>
      <c r="AQ33" s="126"/>
      <c r="AR33" s="60">
        <v>0</v>
      </c>
      <c r="AS33" s="60"/>
      <c r="AT33" s="60">
        <v>0</v>
      </c>
      <c r="AU33" s="60"/>
      <c r="AV33" s="60">
        <v>0</v>
      </c>
      <c r="AW33" s="60"/>
      <c r="AX33" s="60">
        <v>0</v>
      </c>
      <c r="AY33" s="60"/>
      <c r="AZ33" s="60">
        <v>-62</v>
      </c>
      <c r="BA33" s="60"/>
      <c r="BB33" s="60">
        <v>0</v>
      </c>
      <c r="BC33" s="60"/>
      <c r="BD33" s="60">
        <v>-62</v>
      </c>
      <c r="BE33" s="126"/>
      <c r="BF33" s="60">
        <v>0</v>
      </c>
      <c r="BG33" s="60"/>
      <c r="BH33" s="60">
        <v>0</v>
      </c>
      <c r="BI33" s="60"/>
      <c r="BJ33" s="60">
        <v>0</v>
      </c>
      <c r="BK33" s="60"/>
      <c r="BL33" s="60">
        <v>0</v>
      </c>
      <c r="BM33" s="60"/>
      <c r="BN33" s="60">
        <v>84</v>
      </c>
      <c r="BO33" s="60"/>
      <c r="BP33" s="60">
        <v>0</v>
      </c>
      <c r="BQ33" s="60"/>
      <c r="BR33" s="60">
        <v>84</v>
      </c>
    </row>
    <row r="34" spans="1:70" ht="12" customHeight="1">
      <c r="A34" s="75" t="s">
        <v>125</v>
      </c>
      <c r="B34" s="125">
        <v>0</v>
      </c>
      <c r="C34" s="125"/>
      <c r="D34" s="125">
        <v>0</v>
      </c>
      <c r="E34" s="125"/>
      <c r="F34" s="125">
        <v>0</v>
      </c>
      <c r="G34" s="125"/>
      <c r="H34" s="125">
        <v>0</v>
      </c>
      <c r="I34" s="125"/>
      <c r="J34" s="125">
        <v>0</v>
      </c>
      <c r="K34" s="125"/>
      <c r="L34" s="125">
        <v>0</v>
      </c>
      <c r="M34" s="125"/>
      <c r="N34" s="125">
        <v>0</v>
      </c>
      <c r="O34" s="60"/>
      <c r="P34" s="60">
        <v>0</v>
      </c>
      <c r="Q34" s="60"/>
      <c r="R34" s="60">
        <v>0</v>
      </c>
      <c r="S34" s="60"/>
      <c r="T34" s="60">
        <v>0</v>
      </c>
      <c r="U34" s="60"/>
      <c r="V34" s="60">
        <v>0</v>
      </c>
      <c r="W34" s="60"/>
      <c r="X34" s="60">
        <v>0</v>
      </c>
      <c r="Y34" s="60"/>
      <c r="Z34" s="60">
        <v>0</v>
      </c>
      <c r="AA34" s="60"/>
      <c r="AB34" s="60">
        <v>0</v>
      </c>
      <c r="AC34" s="126"/>
      <c r="AD34" s="60">
        <v>0</v>
      </c>
      <c r="AE34" s="60"/>
      <c r="AF34" s="60">
        <v>0</v>
      </c>
      <c r="AG34" s="60"/>
      <c r="AH34" s="60">
        <v>-17</v>
      </c>
      <c r="AI34" s="60"/>
      <c r="AJ34" s="60">
        <v>0</v>
      </c>
      <c r="AK34" s="60"/>
      <c r="AL34" s="60">
        <v>0</v>
      </c>
      <c r="AM34" s="60"/>
      <c r="AN34" s="60">
        <v>0</v>
      </c>
      <c r="AO34" s="60"/>
      <c r="AP34" s="60">
        <v>-17</v>
      </c>
      <c r="AQ34" s="126"/>
      <c r="AR34" s="60">
        <v>0</v>
      </c>
      <c r="AS34" s="98"/>
      <c r="AT34" s="60">
        <v>0</v>
      </c>
      <c r="AU34" s="98"/>
      <c r="AV34" s="60">
        <v>0</v>
      </c>
      <c r="AW34" s="98"/>
      <c r="AX34" s="60">
        <v>0</v>
      </c>
      <c r="AY34" s="98"/>
      <c r="AZ34" s="60">
        <v>0</v>
      </c>
      <c r="BA34" s="98"/>
      <c r="BB34" s="60">
        <v>0</v>
      </c>
      <c r="BC34" s="60"/>
      <c r="BD34" s="60">
        <v>0</v>
      </c>
      <c r="BE34" s="126"/>
      <c r="BF34" s="60">
        <v>99</v>
      </c>
      <c r="BG34" s="98"/>
      <c r="BH34" s="60">
        <v>0</v>
      </c>
      <c r="BI34" s="98"/>
      <c r="BJ34" s="60">
        <v>0</v>
      </c>
      <c r="BK34" s="98"/>
      <c r="BL34" s="60">
        <v>0</v>
      </c>
      <c r="BM34" s="98"/>
      <c r="BN34" s="60">
        <v>0</v>
      </c>
      <c r="BO34" s="98"/>
      <c r="BP34" s="60">
        <v>0</v>
      </c>
      <c r="BQ34" s="60"/>
      <c r="BR34" s="60">
        <v>99</v>
      </c>
    </row>
    <row r="35" spans="1:70" ht="12" customHeight="1">
      <c r="A35" s="75" t="s">
        <v>77</v>
      </c>
      <c r="B35" s="128">
        <v>0</v>
      </c>
      <c r="C35" s="128"/>
      <c r="D35" s="128">
        <v>0</v>
      </c>
      <c r="E35" s="128"/>
      <c r="F35" s="127">
        <v>0</v>
      </c>
      <c r="G35" s="128"/>
      <c r="H35" s="127">
        <v>0</v>
      </c>
      <c r="I35" s="128"/>
      <c r="J35" s="127">
        <v>0</v>
      </c>
      <c r="K35" s="128"/>
      <c r="L35" s="127">
        <v>0</v>
      </c>
      <c r="M35" s="128"/>
      <c r="N35" s="127">
        <v>0</v>
      </c>
      <c r="O35" s="60"/>
      <c r="P35" s="65">
        <v>0</v>
      </c>
      <c r="Q35" s="74"/>
      <c r="R35" s="65">
        <v>0</v>
      </c>
      <c r="S35" s="74"/>
      <c r="T35" s="74">
        <v>0</v>
      </c>
      <c r="U35" s="74"/>
      <c r="V35" s="65">
        <v>0</v>
      </c>
      <c r="W35" s="74"/>
      <c r="X35" s="65">
        <v>0</v>
      </c>
      <c r="Y35" s="74"/>
      <c r="Z35" s="65">
        <v>0</v>
      </c>
      <c r="AA35" s="60"/>
      <c r="AB35" s="74">
        <v>0</v>
      </c>
      <c r="AC35" s="126"/>
      <c r="AD35" s="65">
        <v>0</v>
      </c>
      <c r="AE35" s="74"/>
      <c r="AF35" s="74">
        <v>0</v>
      </c>
      <c r="AG35" s="74"/>
      <c r="AH35" s="65">
        <v>0</v>
      </c>
      <c r="AI35" s="74"/>
      <c r="AJ35" s="65">
        <v>0</v>
      </c>
      <c r="AK35" s="74"/>
      <c r="AL35" s="65">
        <v>0</v>
      </c>
      <c r="AM35" s="74"/>
      <c r="AN35" s="65">
        <v>0</v>
      </c>
      <c r="AO35" s="60"/>
      <c r="AP35" s="74">
        <v>0</v>
      </c>
      <c r="AQ35" s="126"/>
      <c r="AR35" s="65">
        <v>0</v>
      </c>
      <c r="AS35" s="98"/>
      <c r="AT35" s="74">
        <v>0</v>
      </c>
      <c r="AU35" s="98"/>
      <c r="AV35" s="74">
        <v>0</v>
      </c>
      <c r="AW35" s="98"/>
      <c r="AX35" s="65">
        <v>0</v>
      </c>
      <c r="AY35" s="98"/>
      <c r="AZ35" s="74">
        <v>0</v>
      </c>
      <c r="BA35" s="98"/>
      <c r="BB35" s="65">
        <v>0</v>
      </c>
      <c r="BC35" s="60"/>
      <c r="BD35" s="65">
        <v>0</v>
      </c>
      <c r="BE35" s="126"/>
      <c r="BF35" s="65">
        <v>21</v>
      </c>
      <c r="BG35" s="98"/>
      <c r="BH35" s="65">
        <v>0</v>
      </c>
      <c r="BI35" s="98"/>
      <c r="BJ35" s="74">
        <v>0</v>
      </c>
      <c r="BK35" s="98"/>
      <c r="BL35" s="65">
        <v>0</v>
      </c>
      <c r="BM35" s="98"/>
      <c r="BN35" s="65">
        <v>0</v>
      </c>
      <c r="BO35" s="98"/>
      <c r="BP35" s="65">
        <v>0</v>
      </c>
      <c r="BQ35" s="60"/>
      <c r="BR35" s="65">
        <v>21</v>
      </c>
    </row>
    <row r="36" spans="1:70" ht="6.95" customHeight="1">
      <c r="B36" s="138"/>
      <c r="C36" s="137"/>
      <c r="D36" s="138"/>
      <c r="E36" s="137"/>
      <c r="F36" s="137"/>
      <c r="G36" s="137"/>
      <c r="H36" s="137"/>
      <c r="I36" s="137"/>
      <c r="J36" s="137"/>
      <c r="K36" s="137"/>
      <c r="L36" s="137"/>
      <c r="M36" s="125"/>
      <c r="N36" s="137"/>
      <c r="O36" s="60"/>
      <c r="P36" s="139"/>
      <c r="Q36" s="139"/>
      <c r="R36" s="139"/>
      <c r="S36" s="139"/>
      <c r="T36" s="140"/>
      <c r="U36" s="139"/>
      <c r="V36" s="139"/>
      <c r="W36" s="139"/>
      <c r="X36" s="139"/>
      <c r="Y36" s="139"/>
      <c r="Z36" s="139"/>
      <c r="AA36" s="60"/>
      <c r="AB36" s="140"/>
      <c r="AC36" s="126"/>
      <c r="AD36" s="139"/>
      <c r="AE36" s="139"/>
      <c r="AF36" s="140"/>
      <c r="AG36" s="139"/>
      <c r="AH36" s="139"/>
      <c r="AI36" s="139"/>
      <c r="AJ36" s="139"/>
      <c r="AK36" s="139"/>
      <c r="AL36" s="139"/>
      <c r="AM36" s="139"/>
      <c r="AN36" s="139"/>
      <c r="AO36" s="60"/>
      <c r="AP36" s="140"/>
      <c r="AQ36" s="126"/>
      <c r="AR36" s="139"/>
      <c r="AS36" s="139"/>
      <c r="AT36" s="140"/>
      <c r="AU36" s="139"/>
      <c r="AV36" s="140"/>
      <c r="AW36" s="139"/>
      <c r="AX36" s="139"/>
      <c r="AY36" s="139"/>
      <c r="AZ36" s="140"/>
      <c r="BA36" s="139"/>
      <c r="BB36" s="139"/>
      <c r="BC36" s="60"/>
      <c r="BD36" s="139"/>
      <c r="BE36" s="126"/>
      <c r="BF36" s="139"/>
      <c r="BG36" s="139"/>
      <c r="BH36" s="139"/>
      <c r="BI36" s="139"/>
      <c r="BJ36" s="140"/>
      <c r="BK36" s="139"/>
      <c r="BL36" s="139"/>
      <c r="BM36" s="139"/>
      <c r="BN36" s="139"/>
      <c r="BO36" s="139"/>
      <c r="BP36" s="139"/>
      <c r="BQ36" s="60"/>
      <c r="BR36" s="139"/>
    </row>
    <row r="37" spans="1:70" ht="12" customHeight="1" thickBot="1">
      <c r="A37" s="141" t="s">
        <v>45</v>
      </c>
      <c r="B37" s="142">
        <f>+SUM(B31:B35)</f>
        <v>-14</v>
      </c>
      <c r="C37" s="134"/>
      <c r="D37" s="142">
        <f>+SUM(D31:D35)</f>
        <v>233</v>
      </c>
      <c r="E37" s="134"/>
      <c r="F37" s="142">
        <v>262</v>
      </c>
      <c r="G37" s="134"/>
      <c r="H37" s="142">
        <f>+SUM(H31:H35)</f>
        <v>28</v>
      </c>
      <c r="I37" s="134"/>
      <c r="J37" s="142">
        <f>+SUM(J31:J35)</f>
        <v>-64</v>
      </c>
      <c r="K37" s="134"/>
      <c r="L37" s="142">
        <f>+SUM(L31:L35)</f>
        <v>0</v>
      </c>
      <c r="M37" s="128"/>
      <c r="N37" s="142">
        <f>+SUM(N31:N35)</f>
        <v>445</v>
      </c>
      <c r="O37" s="74"/>
      <c r="P37" s="143">
        <f>+SUM(P31:P35)</f>
        <v>-95</v>
      </c>
      <c r="Q37" s="135"/>
      <c r="R37" s="143">
        <f>+SUM(R31:R35)</f>
        <v>237</v>
      </c>
      <c r="S37" s="135"/>
      <c r="T37" s="143">
        <f>+SUM(T31:T35)</f>
        <v>81</v>
      </c>
      <c r="U37" s="135"/>
      <c r="V37" s="143">
        <f>+SUM(V31:V35)</f>
        <v>11</v>
      </c>
      <c r="W37" s="135"/>
      <c r="X37" s="143">
        <f>+SUM(X31:X35)</f>
        <v>47</v>
      </c>
      <c r="Y37" s="135"/>
      <c r="Z37" s="143">
        <f>+SUM(Z31:Z35)</f>
        <v>0</v>
      </c>
      <c r="AA37" s="74"/>
      <c r="AB37" s="143">
        <f>+SUM(AB31:AB35)</f>
        <v>281</v>
      </c>
      <c r="AC37" s="144"/>
      <c r="AD37" s="143">
        <f>+SUM(AD31:AD35)</f>
        <v>56</v>
      </c>
      <c r="AE37" s="135"/>
      <c r="AF37" s="143">
        <f>+SUM(AF31:AF35)</f>
        <v>216</v>
      </c>
      <c r="AG37" s="135"/>
      <c r="AH37" s="143">
        <f>+SUM(AH31:AH35)</f>
        <v>130</v>
      </c>
      <c r="AI37" s="135"/>
      <c r="AJ37" s="143">
        <f>+SUM(AJ31:AJ35)</f>
        <v>14</v>
      </c>
      <c r="AK37" s="135"/>
      <c r="AL37" s="143">
        <f>+SUM(AL31:AL35)</f>
        <v>18</v>
      </c>
      <c r="AM37" s="135"/>
      <c r="AN37" s="143">
        <f>+SUM(AN31:AN35)</f>
        <v>0</v>
      </c>
      <c r="AO37" s="74"/>
      <c r="AP37" s="143">
        <f>+SUM(AP31:AP35)</f>
        <v>434</v>
      </c>
      <c r="AQ37" s="144"/>
      <c r="AR37" s="143">
        <f>+SUM(AR31:AR35)</f>
        <v>106</v>
      </c>
      <c r="AS37" s="135"/>
      <c r="AT37" s="143">
        <f>+SUM(AT31:AT35)</f>
        <v>126</v>
      </c>
      <c r="AU37" s="135"/>
      <c r="AV37" s="143">
        <f>+SUM(AV31:AV35)</f>
        <v>309</v>
      </c>
      <c r="AW37" s="135"/>
      <c r="AX37" s="143">
        <f>+SUM(AX31:AX35)</f>
        <v>16</v>
      </c>
      <c r="AY37" s="135"/>
      <c r="AZ37" s="143">
        <f>+SUM(AZ31:AZ35)</f>
        <v>-106</v>
      </c>
      <c r="BA37" s="135"/>
      <c r="BB37" s="143">
        <f>+SUM(BB31:BB35)</f>
        <v>0</v>
      </c>
      <c r="BC37" s="74"/>
      <c r="BD37" s="143">
        <f>+SUM(BD31:BD35)</f>
        <v>451</v>
      </c>
      <c r="BE37" s="144"/>
      <c r="BF37" s="143">
        <f>+SUM(BF31:BF35)</f>
        <v>-164</v>
      </c>
      <c r="BG37" s="135"/>
      <c r="BH37" s="143">
        <f>+SUM(BH31:BH35)</f>
        <v>176</v>
      </c>
      <c r="BI37" s="135"/>
      <c r="BJ37" s="143">
        <f>+SUM(BJ31:BJ35)</f>
        <v>372</v>
      </c>
      <c r="BK37" s="135"/>
      <c r="BL37" s="143">
        <f>+SUM(BL31:BL35)</f>
        <v>16</v>
      </c>
      <c r="BM37" s="135"/>
      <c r="BN37" s="143">
        <f>+SUM(BN31:BN35)</f>
        <v>-80</v>
      </c>
      <c r="BO37" s="135"/>
      <c r="BP37" s="143">
        <f>+SUM(BP31:BP35)</f>
        <v>0</v>
      </c>
      <c r="BQ37" s="74"/>
      <c r="BR37" s="143">
        <f>+SUM(BR31:BR35)</f>
        <v>320</v>
      </c>
    </row>
    <row r="38" spans="1:70" ht="12" customHeight="1">
      <c r="B38" s="137"/>
      <c r="C38" s="125"/>
      <c r="D38" s="137"/>
      <c r="E38" s="125"/>
      <c r="F38" s="137"/>
      <c r="G38" s="125"/>
      <c r="H38" s="137"/>
      <c r="I38" s="125"/>
      <c r="J38" s="137"/>
      <c r="K38" s="125"/>
      <c r="L38" s="137"/>
      <c r="M38" s="125"/>
      <c r="N38" s="137"/>
      <c r="O38" s="60"/>
      <c r="P38" s="60"/>
      <c r="Q38" s="60"/>
      <c r="R38" s="60"/>
      <c r="S38" s="60"/>
      <c r="T38" s="60"/>
      <c r="U38" s="60"/>
      <c r="V38" s="60"/>
      <c r="W38" s="60"/>
      <c r="X38" s="60"/>
      <c r="Y38" s="60"/>
      <c r="Z38" s="60"/>
      <c r="AA38" s="60"/>
      <c r="AB38" s="60"/>
      <c r="AC38" s="126"/>
      <c r="AD38" s="60"/>
      <c r="AE38" s="60"/>
      <c r="AF38" s="60"/>
      <c r="AG38" s="60"/>
      <c r="AH38" s="60"/>
      <c r="AI38" s="60"/>
      <c r="AJ38" s="60"/>
      <c r="AK38" s="60"/>
      <c r="AL38" s="60"/>
      <c r="AM38" s="60"/>
      <c r="AN38" s="60"/>
      <c r="AO38" s="60"/>
      <c r="AP38" s="60"/>
      <c r="AQ38" s="126"/>
      <c r="AR38" s="60"/>
      <c r="AS38" s="60"/>
      <c r="AT38" s="60"/>
      <c r="AU38" s="60"/>
      <c r="AV38" s="60"/>
      <c r="AW38" s="60"/>
      <c r="AX38" s="60"/>
      <c r="AY38" s="60"/>
      <c r="AZ38" s="60"/>
      <c r="BA38" s="60"/>
      <c r="BB38" s="60"/>
      <c r="BC38" s="60"/>
      <c r="BD38" s="60"/>
      <c r="BE38" s="126"/>
      <c r="BF38" s="60"/>
      <c r="BG38" s="60"/>
      <c r="BH38" s="60"/>
      <c r="BI38" s="60"/>
      <c r="BJ38" s="60"/>
      <c r="BK38" s="60"/>
      <c r="BL38" s="60"/>
      <c r="BM38" s="60"/>
      <c r="BN38" s="60"/>
      <c r="BO38" s="60"/>
      <c r="BP38" s="60"/>
      <c r="BQ38" s="60"/>
      <c r="BR38" s="60"/>
    </row>
    <row r="39" spans="1:70" ht="12" customHeight="1">
      <c r="A39" s="16" t="s">
        <v>95</v>
      </c>
      <c r="B39" s="137"/>
      <c r="C39" s="125"/>
      <c r="D39" s="137"/>
      <c r="E39" s="125"/>
      <c r="F39" s="137"/>
      <c r="G39" s="125"/>
      <c r="H39" s="137"/>
      <c r="I39" s="125"/>
      <c r="J39" s="137"/>
      <c r="K39" s="125"/>
      <c r="L39" s="137"/>
      <c r="M39" s="125"/>
      <c r="N39" s="137"/>
      <c r="O39" s="60"/>
      <c r="P39" s="60"/>
      <c r="Q39" s="60"/>
      <c r="R39" s="60"/>
      <c r="S39" s="60"/>
      <c r="T39" s="60"/>
      <c r="U39" s="60"/>
      <c r="V39" s="60"/>
      <c r="W39" s="60"/>
      <c r="X39" s="60"/>
      <c r="Y39" s="60"/>
      <c r="Z39" s="60"/>
      <c r="AA39" s="60"/>
      <c r="AB39" s="60"/>
      <c r="AC39" s="126"/>
      <c r="AD39" s="60"/>
      <c r="AE39" s="60"/>
      <c r="AF39" s="60"/>
      <c r="AG39" s="60"/>
      <c r="AH39" s="60"/>
      <c r="AI39" s="60"/>
      <c r="AJ39" s="60"/>
      <c r="AK39" s="60"/>
      <c r="AL39" s="60"/>
      <c r="AM39" s="60"/>
      <c r="AN39" s="60"/>
      <c r="AO39" s="60"/>
      <c r="AP39" s="60"/>
      <c r="AQ39" s="126"/>
      <c r="AR39" s="60"/>
      <c r="AS39" s="60"/>
      <c r="AT39" s="60"/>
      <c r="AU39" s="60"/>
      <c r="AV39" s="60"/>
      <c r="AW39" s="60"/>
      <c r="AX39" s="60"/>
      <c r="AY39" s="60"/>
      <c r="AZ39" s="60"/>
      <c r="BA39" s="60"/>
      <c r="BB39" s="60"/>
      <c r="BC39" s="60"/>
      <c r="BD39" s="60"/>
      <c r="BE39" s="126"/>
      <c r="BF39" s="60"/>
      <c r="BG39" s="60"/>
      <c r="BH39" s="60"/>
      <c r="BI39" s="60"/>
      <c r="BJ39" s="60"/>
      <c r="BK39" s="60"/>
      <c r="BL39" s="60"/>
      <c r="BM39" s="60"/>
      <c r="BN39" s="60"/>
      <c r="BO39" s="60"/>
      <c r="BP39" s="60"/>
      <c r="BQ39" s="60"/>
      <c r="BR39" s="60"/>
    </row>
    <row r="40" spans="1:70" ht="6.95" customHeight="1">
      <c r="A40" s="82"/>
      <c r="B40" s="137"/>
      <c r="C40" s="125"/>
      <c r="D40" s="137"/>
      <c r="E40" s="125"/>
      <c r="F40" s="137"/>
      <c r="G40" s="125"/>
      <c r="H40" s="137"/>
      <c r="I40" s="125"/>
      <c r="J40" s="137"/>
      <c r="K40" s="125"/>
      <c r="L40" s="137"/>
      <c r="M40" s="125"/>
      <c r="N40" s="137"/>
      <c r="O40" s="60"/>
      <c r="P40" s="60"/>
      <c r="Q40" s="60"/>
      <c r="R40" s="60"/>
      <c r="S40" s="60"/>
      <c r="T40" s="60"/>
      <c r="U40" s="60"/>
      <c r="V40" s="60"/>
      <c r="W40" s="60"/>
      <c r="X40" s="60"/>
      <c r="Y40" s="60"/>
      <c r="Z40" s="60"/>
      <c r="AA40" s="60"/>
      <c r="AB40" s="60"/>
      <c r="AC40" s="126"/>
      <c r="AD40" s="60"/>
      <c r="AE40" s="60"/>
      <c r="AF40" s="60"/>
      <c r="AG40" s="60"/>
      <c r="AH40" s="60"/>
      <c r="AI40" s="60"/>
      <c r="AJ40" s="60"/>
      <c r="AK40" s="60"/>
      <c r="AL40" s="60"/>
      <c r="AM40" s="60"/>
      <c r="AN40" s="60"/>
      <c r="AO40" s="60"/>
      <c r="AP40" s="60"/>
      <c r="AQ40" s="126"/>
      <c r="AR40" s="60"/>
      <c r="AS40" s="60"/>
      <c r="AT40" s="60"/>
      <c r="AU40" s="60"/>
      <c r="AV40" s="60"/>
      <c r="AW40" s="60"/>
      <c r="AX40" s="60"/>
      <c r="AY40" s="60"/>
      <c r="AZ40" s="60"/>
      <c r="BA40" s="60"/>
      <c r="BB40" s="60"/>
      <c r="BC40" s="60"/>
      <c r="BD40" s="60"/>
      <c r="BE40" s="126"/>
      <c r="BF40" s="60"/>
      <c r="BG40" s="60"/>
      <c r="BH40" s="60"/>
      <c r="BI40" s="60"/>
      <c r="BJ40" s="60"/>
      <c r="BK40" s="60"/>
      <c r="BL40" s="60"/>
      <c r="BM40" s="60"/>
      <c r="BN40" s="60"/>
      <c r="BO40" s="60"/>
      <c r="BP40" s="60"/>
      <c r="BQ40" s="60"/>
      <c r="BR40" s="60"/>
    </row>
    <row r="41" spans="1:70" ht="12" customHeight="1">
      <c r="A41" s="82" t="s">
        <v>15</v>
      </c>
      <c r="B41" s="137"/>
      <c r="C41" s="125"/>
      <c r="D41" s="137"/>
      <c r="E41" s="125"/>
      <c r="F41" s="137"/>
      <c r="G41" s="125"/>
      <c r="H41" s="137"/>
      <c r="I41" s="125"/>
      <c r="J41" s="137"/>
      <c r="K41" s="125"/>
      <c r="L41" s="137"/>
      <c r="M41" s="125"/>
      <c r="N41" s="137"/>
      <c r="O41" s="60"/>
      <c r="P41" s="60"/>
      <c r="Q41" s="60"/>
      <c r="R41" s="60"/>
      <c r="S41" s="60"/>
      <c r="T41" s="60"/>
      <c r="U41" s="60"/>
      <c r="V41" s="60"/>
      <c r="W41" s="60"/>
      <c r="X41" s="60"/>
      <c r="Y41" s="60"/>
      <c r="Z41" s="60"/>
      <c r="AA41" s="60"/>
      <c r="AB41" s="60"/>
      <c r="AC41" s="126"/>
      <c r="AD41" s="60"/>
      <c r="AE41" s="60"/>
      <c r="AF41" s="60"/>
      <c r="AG41" s="60"/>
      <c r="AH41" s="60"/>
      <c r="AI41" s="60"/>
      <c r="AJ41" s="60"/>
      <c r="AK41" s="60"/>
      <c r="AL41" s="60"/>
      <c r="AM41" s="60"/>
      <c r="AN41" s="60"/>
      <c r="AO41" s="60"/>
      <c r="AP41" s="60"/>
      <c r="AQ41" s="126"/>
      <c r="AR41" s="60"/>
      <c r="AS41" s="60"/>
      <c r="AT41" s="60"/>
      <c r="AU41" s="60"/>
      <c r="AV41" s="60"/>
      <c r="AW41" s="60"/>
      <c r="AX41" s="60"/>
      <c r="AY41" s="60"/>
      <c r="AZ41" s="60"/>
      <c r="BA41" s="60"/>
      <c r="BB41" s="60"/>
      <c r="BC41" s="60"/>
      <c r="BD41" s="60"/>
      <c r="BE41" s="126"/>
      <c r="BF41" s="60"/>
      <c r="BG41" s="60"/>
      <c r="BH41" s="60"/>
      <c r="BI41" s="60"/>
      <c r="BJ41" s="60"/>
      <c r="BK41" s="60"/>
      <c r="BL41" s="60"/>
      <c r="BM41" s="60"/>
      <c r="BN41" s="60"/>
      <c r="BO41" s="60"/>
      <c r="BP41" s="60"/>
      <c r="BQ41" s="60"/>
      <c r="BR41" s="60"/>
    </row>
    <row r="42" spans="1:70" ht="12" customHeight="1">
      <c r="A42" s="75" t="s">
        <v>80</v>
      </c>
      <c r="B42" s="137"/>
      <c r="C42" s="125"/>
      <c r="D42" s="137"/>
      <c r="E42" s="125"/>
      <c r="F42" s="137">
        <v>2</v>
      </c>
      <c r="G42" s="125"/>
      <c r="H42" s="137"/>
      <c r="I42" s="125"/>
      <c r="J42" s="137"/>
      <c r="K42" s="125"/>
      <c r="L42" s="137"/>
      <c r="M42" s="125"/>
      <c r="N42" s="137">
        <f>SUM(B42:M42)</f>
        <v>2</v>
      </c>
      <c r="O42" s="60"/>
      <c r="P42" s="60"/>
      <c r="Q42" s="60"/>
      <c r="R42" s="60"/>
      <c r="S42" s="60"/>
      <c r="T42" s="60">
        <v>-16</v>
      </c>
      <c r="U42" s="60"/>
      <c r="V42" s="60"/>
      <c r="W42" s="60"/>
      <c r="X42" s="60"/>
      <c r="Y42" s="60"/>
      <c r="Z42" s="60"/>
      <c r="AA42" s="60"/>
      <c r="AB42" s="60">
        <f>SUM(P42:AA42)</f>
        <v>-16</v>
      </c>
      <c r="AC42" s="126"/>
      <c r="AD42" s="60"/>
      <c r="AE42" s="60"/>
      <c r="AF42" s="60"/>
      <c r="AG42" s="60"/>
      <c r="AH42" s="60">
        <v>-8</v>
      </c>
      <c r="AI42" s="60"/>
      <c r="AJ42" s="60"/>
      <c r="AK42" s="60"/>
      <c r="AL42" s="60"/>
      <c r="AM42" s="60"/>
      <c r="AN42" s="60"/>
      <c r="AO42" s="60"/>
      <c r="AP42" s="60">
        <f>SUM(AD42:AO42)</f>
        <v>-8</v>
      </c>
      <c r="AQ42" s="126"/>
      <c r="AR42" s="60"/>
      <c r="AS42" s="60"/>
      <c r="AT42" s="60"/>
      <c r="AU42" s="60"/>
      <c r="AV42" s="60">
        <v>-15</v>
      </c>
      <c r="AW42" s="60"/>
      <c r="AX42" s="60"/>
      <c r="AY42" s="60"/>
      <c r="AZ42" s="60"/>
      <c r="BA42" s="60"/>
      <c r="BB42" s="60"/>
      <c r="BC42" s="60"/>
      <c r="BD42" s="60">
        <f>SUM(AR42:BC42)</f>
        <v>-15</v>
      </c>
      <c r="BE42" s="126"/>
      <c r="BF42" s="60"/>
      <c r="BG42" s="60"/>
      <c r="BH42" s="60"/>
      <c r="BI42" s="60"/>
      <c r="BJ42" s="60">
        <v>25</v>
      </c>
      <c r="BK42" s="60"/>
      <c r="BL42" s="60"/>
      <c r="BM42" s="60"/>
      <c r="BN42" s="60"/>
      <c r="BO42" s="60"/>
      <c r="BP42" s="60"/>
      <c r="BQ42" s="60"/>
      <c r="BR42" s="60">
        <f>SUM(BF42:BQ42)</f>
        <v>25</v>
      </c>
    </row>
    <row r="43" spans="1:70" ht="12" customHeight="1">
      <c r="A43" s="75" t="s">
        <v>82</v>
      </c>
      <c r="B43" s="137">
        <v>-80</v>
      </c>
      <c r="C43" s="125"/>
      <c r="D43" s="137"/>
      <c r="E43" s="125"/>
      <c r="F43" s="137"/>
      <c r="G43" s="125"/>
      <c r="H43" s="137"/>
      <c r="I43" s="125"/>
      <c r="J43" s="137">
        <v>2</v>
      </c>
      <c r="K43" s="125"/>
      <c r="L43" s="137"/>
      <c r="M43" s="125"/>
      <c r="N43" s="137">
        <f t="shared" ref="N43:N44" si="0">SUM(B43:M43)</f>
        <v>-78</v>
      </c>
      <c r="O43" s="60"/>
      <c r="P43" s="60">
        <v>46</v>
      </c>
      <c r="Q43" s="60"/>
      <c r="R43" s="60"/>
      <c r="S43" s="60"/>
      <c r="T43" s="60">
        <v>-2</v>
      </c>
      <c r="U43" s="60"/>
      <c r="V43" s="60"/>
      <c r="W43" s="60"/>
      <c r="X43" s="60"/>
      <c r="Y43" s="60"/>
      <c r="Z43" s="60"/>
      <c r="AA43" s="60"/>
      <c r="AB43" s="60">
        <f t="shared" ref="AB43:AB44" si="1">SUM(P43:AA43)</f>
        <v>44</v>
      </c>
      <c r="AC43" s="126"/>
      <c r="AD43" s="60">
        <v>2</v>
      </c>
      <c r="AE43" s="60"/>
      <c r="AF43" s="60"/>
      <c r="AG43" s="60"/>
      <c r="AH43" s="60"/>
      <c r="AI43" s="60"/>
      <c r="AJ43" s="60"/>
      <c r="AK43" s="60"/>
      <c r="AL43" s="60">
        <v>-2</v>
      </c>
      <c r="AM43" s="60"/>
      <c r="AN43" s="60"/>
      <c r="AO43" s="60"/>
      <c r="AP43" s="60">
        <f t="shared" ref="AP43:AP45" si="2">SUM(AD43:AO43)</f>
        <v>0</v>
      </c>
      <c r="AQ43" s="126"/>
      <c r="AR43" s="60">
        <v>153</v>
      </c>
      <c r="AS43" s="60"/>
      <c r="AT43" s="60"/>
      <c r="AU43" s="60"/>
      <c r="AV43" s="60"/>
      <c r="AW43" s="60"/>
      <c r="AX43" s="60"/>
      <c r="AY43" s="60"/>
      <c r="AZ43" s="60">
        <v>-14</v>
      </c>
      <c r="BA43" s="60"/>
      <c r="BB43" s="60"/>
      <c r="BC43" s="60"/>
      <c r="BD43" s="60">
        <f t="shared" ref="BD43:BD45" si="3">SUM(AR43:BC43)</f>
        <v>139</v>
      </c>
      <c r="BE43" s="126"/>
      <c r="BF43" s="60">
        <v>61</v>
      </c>
      <c r="BG43" s="60"/>
      <c r="BH43" s="60"/>
      <c r="BI43" s="60"/>
      <c r="BJ43" s="60">
        <v>-2</v>
      </c>
      <c r="BK43" s="60"/>
      <c r="BL43" s="60"/>
      <c r="BM43" s="60"/>
      <c r="BN43" s="60">
        <v>4</v>
      </c>
      <c r="BO43" s="60"/>
      <c r="BP43" s="60"/>
      <c r="BQ43" s="60"/>
      <c r="BR43" s="60">
        <f t="shared" ref="BR43:BR44" si="4">SUM(BF43:BQ43)</f>
        <v>63</v>
      </c>
    </row>
    <row r="44" spans="1:70" ht="12" customHeight="1">
      <c r="A44" s="75" t="s">
        <v>92</v>
      </c>
      <c r="B44" s="137"/>
      <c r="C44" s="125"/>
      <c r="D44" s="137"/>
      <c r="E44" s="125"/>
      <c r="F44" s="137"/>
      <c r="G44" s="125"/>
      <c r="H44" s="137"/>
      <c r="I44" s="125"/>
      <c r="J44" s="137"/>
      <c r="K44" s="125"/>
      <c r="L44" s="137"/>
      <c r="M44" s="125"/>
      <c r="N44" s="137">
        <f t="shared" si="0"/>
        <v>0</v>
      </c>
      <c r="O44" s="60"/>
      <c r="P44" s="60"/>
      <c r="Q44" s="60"/>
      <c r="R44" s="60"/>
      <c r="S44" s="60"/>
      <c r="T44" s="60"/>
      <c r="U44" s="60"/>
      <c r="V44" s="60"/>
      <c r="W44" s="60"/>
      <c r="X44" s="60"/>
      <c r="Y44" s="60"/>
      <c r="Z44" s="60"/>
      <c r="AA44" s="60"/>
      <c r="AB44" s="60">
        <f t="shared" si="1"/>
        <v>0</v>
      </c>
      <c r="AC44" s="126"/>
      <c r="AD44" s="60"/>
      <c r="AE44" s="60"/>
      <c r="AF44" s="60"/>
      <c r="AG44" s="60"/>
      <c r="AH44" s="60"/>
      <c r="AI44" s="60"/>
      <c r="AJ44" s="60"/>
      <c r="AK44" s="60"/>
      <c r="AL44" s="60"/>
      <c r="AM44" s="60"/>
      <c r="AN44" s="60"/>
      <c r="AO44" s="60"/>
      <c r="AP44" s="60">
        <f t="shared" si="2"/>
        <v>0</v>
      </c>
      <c r="AQ44" s="126"/>
      <c r="AR44" s="60"/>
      <c r="AS44" s="60"/>
      <c r="AT44" s="60"/>
      <c r="AU44" s="60"/>
      <c r="AV44" s="60"/>
      <c r="AW44" s="60"/>
      <c r="AX44" s="60"/>
      <c r="AY44" s="60"/>
      <c r="AZ44" s="60"/>
      <c r="BA44" s="60"/>
      <c r="BB44" s="60"/>
      <c r="BC44" s="60"/>
      <c r="BD44" s="60">
        <f t="shared" si="3"/>
        <v>0</v>
      </c>
      <c r="BE44" s="126"/>
      <c r="BF44" s="60">
        <v>-199</v>
      </c>
      <c r="BG44" s="60"/>
      <c r="BH44" s="60"/>
      <c r="BI44" s="60"/>
      <c r="BJ44" s="60"/>
      <c r="BK44" s="60"/>
      <c r="BL44" s="60"/>
      <c r="BM44" s="60"/>
      <c r="BN44" s="60"/>
      <c r="BO44" s="60"/>
      <c r="BP44" s="60"/>
      <c r="BQ44" s="60"/>
      <c r="BR44" s="60">
        <f t="shared" si="4"/>
        <v>-199</v>
      </c>
    </row>
    <row r="45" spans="1:70" s="76" customFormat="1" ht="12" customHeight="1">
      <c r="A45" s="76" t="s">
        <v>94</v>
      </c>
      <c r="B45" s="134">
        <v>-30</v>
      </c>
      <c r="C45" s="128"/>
      <c r="D45" s="134"/>
      <c r="E45" s="128"/>
      <c r="F45" s="134"/>
      <c r="G45" s="128"/>
      <c r="H45" s="134"/>
      <c r="I45" s="128"/>
      <c r="J45" s="134"/>
      <c r="K45" s="128"/>
      <c r="L45" s="134"/>
      <c r="M45" s="128"/>
      <c r="N45" s="134">
        <f t="shared" ref="N45" si="5">SUM(B45:M45)</f>
        <v>-30</v>
      </c>
      <c r="O45" s="74"/>
      <c r="P45" s="74">
        <v>-125</v>
      </c>
      <c r="Q45" s="74"/>
      <c r="R45" s="74"/>
      <c r="S45" s="74"/>
      <c r="T45" s="74"/>
      <c r="U45" s="74"/>
      <c r="V45" s="74"/>
      <c r="W45" s="74"/>
      <c r="X45" s="74"/>
      <c r="Y45" s="74"/>
      <c r="Z45" s="74"/>
      <c r="AA45" s="74"/>
      <c r="AB45" s="74">
        <f t="shared" ref="AB45" si="6">SUM(P45:AA45)</f>
        <v>-125</v>
      </c>
      <c r="AC45" s="144"/>
      <c r="AD45" s="74">
        <v>3</v>
      </c>
      <c r="AE45" s="74"/>
      <c r="AF45" s="74"/>
      <c r="AG45" s="74"/>
      <c r="AH45" s="74"/>
      <c r="AI45" s="74"/>
      <c r="AJ45" s="74"/>
      <c r="AK45" s="74"/>
      <c r="AL45" s="74"/>
      <c r="AM45" s="74"/>
      <c r="AN45" s="74"/>
      <c r="AO45" s="74"/>
      <c r="AP45" s="74">
        <f t="shared" si="2"/>
        <v>3</v>
      </c>
      <c r="AQ45" s="144"/>
      <c r="AR45" s="74">
        <v>-1</v>
      </c>
      <c r="AS45" s="74"/>
      <c r="AT45" s="74"/>
      <c r="AU45" s="74"/>
      <c r="AV45" s="74"/>
      <c r="AW45" s="74"/>
      <c r="AX45" s="74"/>
      <c r="AY45" s="74"/>
      <c r="AZ45" s="74"/>
      <c r="BA45" s="74"/>
      <c r="BB45" s="74"/>
      <c r="BC45" s="74"/>
      <c r="BD45" s="74">
        <f t="shared" si="3"/>
        <v>-1</v>
      </c>
      <c r="BE45" s="144"/>
      <c r="BF45" s="74"/>
      <c r="BG45" s="74"/>
      <c r="BH45" s="74"/>
      <c r="BI45" s="74"/>
      <c r="BJ45" s="74"/>
      <c r="BK45" s="74"/>
      <c r="BL45" s="74"/>
      <c r="BM45" s="74"/>
      <c r="BN45" s="74"/>
      <c r="BO45" s="74"/>
      <c r="BP45" s="74"/>
      <c r="BQ45" s="74"/>
      <c r="BR45" s="74">
        <f t="shared" ref="BR45" si="7">SUM(BF45:BQ45)</f>
        <v>0</v>
      </c>
    </row>
    <row r="46" spans="1:70" s="76" customFormat="1" ht="12" customHeight="1">
      <c r="B46" s="134"/>
      <c r="C46" s="128"/>
      <c r="D46" s="134"/>
      <c r="E46" s="128"/>
      <c r="F46" s="134"/>
      <c r="G46" s="128"/>
      <c r="H46" s="134"/>
      <c r="I46" s="128"/>
      <c r="J46" s="134"/>
      <c r="K46" s="128"/>
      <c r="L46" s="134"/>
      <c r="M46" s="128"/>
      <c r="N46" s="134"/>
      <c r="O46" s="74"/>
      <c r="P46" s="74"/>
      <c r="Q46" s="74"/>
      <c r="R46" s="74"/>
      <c r="S46" s="74"/>
      <c r="T46" s="74"/>
      <c r="U46" s="74"/>
      <c r="V46" s="74"/>
      <c r="W46" s="74"/>
      <c r="X46" s="74"/>
      <c r="Y46" s="74"/>
      <c r="Z46" s="74"/>
      <c r="AA46" s="74"/>
      <c r="AB46" s="74"/>
      <c r="AC46" s="144"/>
      <c r="AD46" s="74"/>
      <c r="AE46" s="74"/>
      <c r="AF46" s="74"/>
      <c r="AG46" s="74"/>
      <c r="AH46" s="74"/>
      <c r="AI46" s="74"/>
      <c r="AJ46" s="74"/>
      <c r="AK46" s="74"/>
      <c r="AL46" s="74"/>
      <c r="AM46" s="74"/>
      <c r="AN46" s="74"/>
      <c r="AO46" s="74"/>
      <c r="AP46" s="74"/>
      <c r="AQ46" s="144"/>
      <c r="AR46" s="74"/>
      <c r="AS46" s="74"/>
      <c r="AT46" s="74"/>
      <c r="AU46" s="74"/>
      <c r="AV46" s="74"/>
      <c r="AW46" s="74"/>
      <c r="AX46" s="74"/>
      <c r="AY46" s="74"/>
      <c r="AZ46" s="74"/>
      <c r="BA46" s="74"/>
      <c r="BB46" s="74"/>
      <c r="BC46" s="74"/>
      <c r="BD46" s="74"/>
      <c r="BE46" s="144"/>
      <c r="BF46" s="74"/>
      <c r="BG46" s="74"/>
      <c r="BH46" s="74"/>
      <c r="BI46" s="74"/>
      <c r="BJ46" s="74"/>
      <c r="BK46" s="74"/>
      <c r="BL46" s="74"/>
      <c r="BM46" s="74"/>
      <c r="BN46" s="74"/>
      <c r="BO46" s="74"/>
      <c r="BP46" s="74"/>
      <c r="BQ46" s="74"/>
      <c r="BR46" s="74"/>
    </row>
    <row r="47" spans="1:70" ht="12" customHeight="1">
      <c r="B47" s="137"/>
      <c r="C47" s="125"/>
      <c r="D47" s="137"/>
      <c r="E47" s="125"/>
      <c r="F47" s="133"/>
      <c r="G47" s="125"/>
      <c r="H47" s="133"/>
      <c r="I47" s="125"/>
      <c r="J47" s="133"/>
      <c r="K47" s="125"/>
      <c r="L47" s="133"/>
      <c r="M47" s="125"/>
      <c r="N47" s="133"/>
      <c r="O47" s="60"/>
      <c r="P47" s="65"/>
      <c r="Q47" s="60"/>
      <c r="R47" s="65"/>
      <c r="S47" s="60"/>
      <c r="T47" s="65"/>
      <c r="U47" s="60"/>
      <c r="V47" s="65"/>
      <c r="W47" s="60"/>
      <c r="X47" s="65"/>
      <c r="Y47" s="60"/>
      <c r="Z47" s="65"/>
      <c r="AA47" s="60"/>
      <c r="AB47" s="65"/>
      <c r="AC47" s="126"/>
      <c r="AD47" s="65"/>
      <c r="AE47" s="60"/>
      <c r="AF47" s="65"/>
      <c r="AG47" s="60"/>
      <c r="AH47" s="65"/>
      <c r="AI47" s="60"/>
      <c r="AJ47" s="65"/>
      <c r="AK47" s="60"/>
      <c r="AL47" s="65"/>
      <c r="AM47" s="60"/>
      <c r="AN47" s="65"/>
      <c r="AO47" s="60"/>
      <c r="AP47" s="65"/>
      <c r="AQ47" s="126"/>
      <c r="AR47" s="74"/>
      <c r="AS47" s="60"/>
      <c r="AT47" s="65"/>
      <c r="AU47" s="60"/>
      <c r="AV47" s="74"/>
      <c r="AW47" s="60"/>
      <c r="AX47" s="65"/>
      <c r="AY47" s="60"/>
      <c r="AZ47" s="74"/>
      <c r="BA47" s="60"/>
      <c r="BB47" s="65"/>
      <c r="BC47" s="60"/>
      <c r="BD47" s="65"/>
      <c r="BE47" s="126"/>
      <c r="BF47" s="65"/>
      <c r="BG47" s="60"/>
      <c r="BH47" s="74"/>
      <c r="BI47" s="60"/>
      <c r="BJ47" s="74"/>
      <c r="BK47" s="60"/>
      <c r="BL47" s="65"/>
      <c r="BM47" s="60"/>
      <c r="BN47" s="74"/>
      <c r="BO47" s="60"/>
      <c r="BP47" s="65"/>
      <c r="BQ47" s="60"/>
      <c r="BR47" s="74"/>
    </row>
    <row r="48" spans="1:70" ht="6.95" customHeight="1">
      <c r="B48" s="138"/>
      <c r="C48" s="137"/>
      <c r="D48" s="138"/>
      <c r="E48" s="137"/>
      <c r="F48" s="137"/>
      <c r="G48" s="137"/>
      <c r="H48" s="137"/>
      <c r="I48" s="137"/>
      <c r="J48" s="137"/>
      <c r="K48" s="137"/>
      <c r="L48" s="137"/>
      <c r="M48" s="125"/>
      <c r="N48" s="137"/>
      <c r="O48" s="60"/>
      <c r="P48" s="139"/>
      <c r="Q48" s="139"/>
      <c r="R48" s="139"/>
      <c r="S48" s="139"/>
      <c r="T48" s="135"/>
      <c r="U48" s="139"/>
      <c r="V48" s="139"/>
      <c r="W48" s="139"/>
      <c r="X48" s="139"/>
      <c r="Y48" s="139"/>
      <c r="Z48" s="139"/>
      <c r="AA48" s="60"/>
      <c r="AB48" s="139"/>
      <c r="AC48" s="126"/>
      <c r="AD48" s="139"/>
      <c r="AE48" s="139"/>
      <c r="AF48" s="139"/>
      <c r="AG48" s="139"/>
      <c r="AH48" s="139"/>
      <c r="AI48" s="139"/>
      <c r="AJ48" s="139"/>
      <c r="AK48" s="139"/>
      <c r="AL48" s="139"/>
      <c r="AM48" s="139"/>
      <c r="AN48" s="139"/>
      <c r="AO48" s="60"/>
      <c r="AP48" s="139"/>
      <c r="AQ48" s="126"/>
      <c r="AR48" s="140"/>
      <c r="AS48" s="139"/>
      <c r="AT48" s="139"/>
      <c r="AU48" s="139"/>
      <c r="AV48" s="140"/>
      <c r="AW48" s="139"/>
      <c r="AX48" s="139"/>
      <c r="AY48" s="139"/>
      <c r="AZ48" s="140"/>
      <c r="BA48" s="139"/>
      <c r="BB48" s="139"/>
      <c r="BC48" s="60"/>
      <c r="BD48" s="139"/>
      <c r="BE48" s="126"/>
      <c r="BF48" s="139"/>
      <c r="BG48" s="139"/>
      <c r="BH48" s="140"/>
      <c r="BI48" s="139"/>
      <c r="BJ48" s="140"/>
      <c r="BK48" s="139"/>
      <c r="BL48" s="139"/>
      <c r="BM48" s="139"/>
      <c r="BN48" s="140"/>
      <c r="BO48" s="139"/>
      <c r="BP48" s="139"/>
      <c r="BQ48" s="60"/>
      <c r="BR48" s="140"/>
    </row>
    <row r="49" spans="1:70" ht="12" customHeight="1" thickBot="1">
      <c r="B49" s="142">
        <f>SUM(B42:B45)</f>
        <v>-110</v>
      </c>
      <c r="C49" s="125"/>
      <c r="D49" s="142">
        <f>SUM(D42:D45)</f>
        <v>0</v>
      </c>
      <c r="E49" s="125"/>
      <c r="F49" s="142">
        <f>SUM(F42:F45)</f>
        <v>2</v>
      </c>
      <c r="G49" s="125"/>
      <c r="H49" s="142">
        <f>SUM(H42:H45)</f>
        <v>0</v>
      </c>
      <c r="I49" s="125"/>
      <c r="J49" s="142">
        <f>SUM(J42:J45)</f>
        <v>2</v>
      </c>
      <c r="K49" s="125"/>
      <c r="L49" s="142">
        <f>SUM(L42:L45)</f>
        <v>0</v>
      </c>
      <c r="M49" s="125"/>
      <c r="N49" s="142">
        <f>SUM(N42:N45)</f>
        <v>-106</v>
      </c>
      <c r="O49" s="60"/>
      <c r="P49" s="73">
        <f>SUM(P42:P45)</f>
        <v>-79</v>
      </c>
      <c r="Q49" s="60"/>
      <c r="R49" s="73">
        <f>SUM(R42:R45)</f>
        <v>0</v>
      </c>
      <c r="S49" s="60"/>
      <c r="T49" s="60">
        <f>SUM(T42:T45)</f>
        <v>-18</v>
      </c>
      <c r="U49" s="60"/>
      <c r="V49" s="73">
        <f>SUM(V42:V45)</f>
        <v>0</v>
      </c>
      <c r="W49" s="60"/>
      <c r="X49" s="73">
        <f>SUM(X42:X45)</f>
        <v>0</v>
      </c>
      <c r="Y49" s="60"/>
      <c r="Z49" s="73">
        <f>SUM(Z42:Z45)</f>
        <v>0</v>
      </c>
      <c r="AA49" s="60"/>
      <c r="AB49" s="60">
        <f>SUM(AB42:AB45)</f>
        <v>-97</v>
      </c>
      <c r="AC49" s="126"/>
      <c r="AD49" s="73">
        <f>SUM(AD42:AD45)</f>
        <v>5</v>
      </c>
      <c r="AE49" s="60"/>
      <c r="AF49" s="60">
        <f>SUM(AF42:AF45)</f>
        <v>0</v>
      </c>
      <c r="AG49" s="60"/>
      <c r="AH49" s="73">
        <f>SUM(AH42:AH45)</f>
        <v>-8</v>
      </c>
      <c r="AI49" s="60"/>
      <c r="AJ49" s="60">
        <f>SUM(AJ42:AJ45)</f>
        <v>0</v>
      </c>
      <c r="AK49" s="60"/>
      <c r="AL49" s="60">
        <f>SUM(AL42:AL45)</f>
        <v>-2</v>
      </c>
      <c r="AM49" s="60"/>
      <c r="AN49" s="60">
        <f>SUM(AN42:AN45)</f>
        <v>0</v>
      </c>
      <c r="AO49" s="60"/>
      <c r="AP49" s="73">
        <f>SUM(AP42:AP45)</f>
        <v>-5</v>
      </c>
      <c r="AQ49" s="126"/>
      <c r="AR49" s="73">
        <f>SUM(AR42:AR45)</f>
        <v>152</v>
      </c>
      <c r="AS49" s="60"/>
      <c r="AT49" s="60">
        <f>SUM(AT42:AT45)</f>
        <v>0</v>
      </c>
      <c r="AU49" s="60"/>
      <c r="AV49" s="73">
        <f>SUM(AV42:AV45)</f>
        <v>-15</v>
      </c>
      <c r="AW49" s="60"/>
      <c r="AX49" s="60">
        <f>SUM(AX42:AX45)</f>
        <v>0</v>
      </c>
      <c r="AY49" s="60"/>
      <c r="AZ49" s="60">
        <f>SUM(AZ42:AZ45)</f>
        <v>-14</v>
      </c>
      <c r="BA49" s="60"/>
      <c r="BB49" s="73">
        <f>SUM(BB42:BB45)</f>
        <v>0</v>
      </c>
      <c r="BC49" s="60"/>
      <c r="BD49" s="60">
        <f>SUM(BD42:BD45)</f>
        <v>123</v>
      </c>
      <c r="BE49" s="126"/>
      <c r="BF49" s="60">
        <f>SUM(BF42:BF45)</f>
        <v>-138</v>
      </c>
      <c r="BG49" s="60"/>
      <c r="BH49" s="60">
        <f>SUM(BH42:BH45)</f>
        <v>0</v>
      </c>
      <c r="BI49" s="60"/>
      <c r="BJ49" s="60">
        <f>SUM(BJ42:BJ45)</f>
        <v>23</v>
      </c>
      <c r="BK49" s="60"/>
      <c r="BL49" s="60">
        <f>SUM(BL42:BL45)</f>
        <v>0</v>
      </c>
      <c r="BM49" s="60"/>
      <c r="BN49" s="60">
        <f>SUM(BN42:BN45)</f>
        <v>4</v>
      </c>
      <c r="BO49" s="60"/>
      <c r="BP49" s="60">
        <f>SUM(BP42:BP45)</f>
        <v>0</v>
      </c>
      <c r="BQ49" s="60"/>
      <c r="BR49" s="73">
        <f>SUM(BR42:BR45)</f>
        <v>-111</v>
      </c>
    </row>
    <row r="50" spans="1:70" ht="12" customHeight="1">
      <c r="B50" s="137"/>
      <c r="C50" s="125"/>
      <c r="D50" s="137"/>
      <c r="E50" s="125"/>
      <c r="F50" s="137"/>
      <c r="G50" s="125"/>
      <c r="H50" s="137"/>
      <c r="I50" s="125"/>
      <c r="J50" s="137"/>
      <c r="K50" s="125"/>
      <c r="L50" s="137"/>
      <c r="M50" s="125"/>
      <c r="N50" s="137"/>
      <c r="O50" s="60"/>
      <c r="P50" s="60"/>
      <c r="Q50" s="60"/>
      <c r="R50" s="60"/>
      <c r="S50" s="60"/>
      <c r="T50" s="146"/>
      <c r="U50" s="60"/>
      <c r="V50" s="60"/>
      <c r="W50" s="60"/>
      <c r="X50" s="60"/>
      <c r="Y50" s="60"/>
      <c r="Z50" s="60"/>
      <c r="AA50" s="60"/>
      <c r="AB50" s="146"/>
      <c r="AC50" s="126"/>
      <c r="AD50" s="60"/>
      <c r="AE50" s="60"/>
      <c r="AF50" s="146"/>
      <c r="AG50" s="60"/>
      <c r="AH50" s="60"/>
      <c r="AI50" s="60"/>
      <c r="AJ50" s="146"/>
      <c r="AK50" s="60"/>
      <c r="AL50" s="146"/>
      <c r="AM50" s="60"/>
      <c r="AN50" s="146"/>
      <c r="AO50" s="60"/>
      <c r="AP50" s="60"/>
      <c r="AQ50" s="126"/>
      <c r="AR50" s="60"/>
      <c r="AS50" s="60"/>
      <c r="AT50" s="146"/>
      <c r="AU50" s="60"/>
      <c r="AV50" s="60"/>
      <c r="AW50" s="60"/>
      <c r="AX50" s="146"/>
      <c r="AY50" s="60"/>
      <c r="AZ50" s="146"/>
      <c r="BA50" s="60"/>
      <c r="BB50" s="60"/>
      <c r="BC50" s="60"/>
      <c r="BD50" s="146"/>
      <c r="BE50" s="126"/>
      <c r="BF50" s="146"/>
      <c r="BG50" s="60"/>
      <c r="BH50" s="146"/>
      <c r="BI50" s="60"/>
      <c r="BJ50" s="146"/>
      <c r="BK50" s="60"/>
      <c r="BL50" s="146"/>
      <c r="BM50" s="60"/>
      <c r="BN50" s="146"/>
      <c r="BO50" s="60"/>
      <c r="BP50" s="146"/>
      <c r="BQ50" s="60"/>
      <c r="BR50" s="60"/>
    </row>
    <row r="51" spans="1:70">
      <c r="A51" s="82" t="s">
        <v>16</v>
      </c>
      <c r="B51" s="137"/>
      <c r="C51" s="125"/>
      <c r="D51" s="137"/>
      <c r="E51" s="125"/>
      <c r="F51" s="137"/>
      <c r="G51" s="125"/>
      <c r="H51" s="137"/>
      <c r="I51" s="125"/>
      <c r="J51" s="137"/>
      <c r="K51" s="125"/>
      <c r="L51" s="137"/>
      <c r="M51" s="125"/>
      <c r="N51" s="137"/>
      <c r="O51" s="60"/>
      <c r="P51" s="60"/>
      <c r="Q51" s="60"/>
      <c r="R51" s="60"/>
      <c r="S51" s="60"/>
      <c r="T51" s="60"/>
      <c r="U51" s="60"/>
      <c r="V51" s="60"/>
      <c r="W51" s="60"/>
      <c r="X51" s="60"/>
      <c r="Y51" s="60"/>
      <c r="Z51" s="60"/>
      <c r="AA51" s="60"/>
      <c r="AB51" s="60"/>
      <c r="AC51" s="126"/>
      <c r="AD51" s="60"/>
      <c r="AE51" s="60"/>
      <c r="AF51" s="60"/>
      <c r="AG51" s="60"/>
      <c r="AH51" s="60"/>
      <c r="AI51" s="60"/>
      <c r="AJ51" s="60"/>
      <c r="AK51" s="60"/>
      <c r="AL51" s="60"/>
      <c r="AM51" s="60"/>
      <c r="AN51" s="60"/>
      <c r="AO51" s="60"/>
      <c r="AP51" s="60"/>
      <c r="AQ51" s="126"/>
      <c r="AR51" s="60"/>
      <c r="AS51" s="60"/>
      <c r="AT51" s="60"/>
      <c r="AU51" s="60"/>
      <c r="AV51" s="60"/>
      <c r="AW51" s="60"/>
      <c r="AX51" s="60"/>
      <c r="AY51" s="60"/>
      <c r="AZ51" s="60"/>
      <c r="BA51" s="60"/>
      <c r="BB51" s="60"/>
      <c r="BC51" s="60"/>
      <c r="BD51" s="60"/>
      <c r="BE51" s="126"/>
      <c r="BF51" s="60"/>
      <c r="BG51" s="60"/>
      <c r="BH51" s="60"/>
      <c r="BI51" s="60"/>
      <c r="BJ51" s="60"/>
      <c r="BK51" s="60"/>
      <c r="BL51" s="60"/>
      <c r="BM51" s="60"/>
      <c r="BN51" s="60"/>
      <c r="BO51" s="60"/>
      <c r="BP51" s="60"/>
      <c r="BQ51" s="60"/>
      <c r="BR51" s="60"/>
    </row>
    <row r="52" spans="1:70">
      <c r="A52" s="75" t="s">
        <v>86</v>
      </c>
      <c r="B52" s="137"/>
      <c r="C52" s="125"/>
      <c r="D52" s="137">
        <v>-1</v>
      </c>
      <c r="E52" s="125"/>
      <c r="F52" s="137"/>
      <c r="G52" s="125"/>
      <c r="H52" s="137"/>
      <c r="I52" s="125"/>
      <c r="J52" s="137">
        <v>-6</v>
      </c>
      <c r="K52" s="125"/>
      <c r="L52" s="137"/>
      <c r="M52" s="125"/>
      <c r="N52" s="137">
        <f t="shared" ref="N52:N53" si="8">SUM(B52:M52)</f>
        <v>-7</v>
      </c>
      <c r="O52" s="60"/>
      <c r="P52" s="60">
        <v>-2</v>
      </c>
      <c r="Q52" s="60"/>
      <c r="R52" s="60"/>
      <c r="S52" s="60"/>
      <c r="T52" s="60"/>
      <c r="U52" s="60"/>
      <c r="V52" s="60"/>
      <c r="W52" s="60"/>
      <c r="X52" s="60">
        <v>-9</v>
      </c>
      <c r="Y52" s="60"/>
      <c r="Z52" s="60"/>
      <c r="AA52" s="60"/>
      <c r="AB52" s="60">
        <f>SUM(P52:AA52)</f>
        <v>-11</v>
      </c>
      <c r="AC52" s="126"/>
      <c r="AD52" s="60">
        <v>-1</v>
      </c>
      <c r="AE52" s="60"/>
      <c r="AF52" s="60"/>
      <c r="AG52" s="60"/>
      <c r="AH52" s="60"/>
      <c r="AI52" s="60"/>
      <c r="AJ52" s="60">
        <v>5</v>
      </c>
      <c r="AK52" s="60"/>
      <c r="AL52" s="60">
        <v>-16</v>
      </c>
      <c r="AM52" s="60"/>
      <c r="AN52" s="60"/>
      <c r="AO52" s="60"/>
      <c r="AP52" s="60">
        <f>SUM(AD52:AO52)</f>
        <v>-12</v>
      </c>
      <c r="AQ52" s="126"/>
      <c r="AR52" s="60">
        <v>-3</v>
      </c>
      <c r="AS52" s="60"/>
      <c r="AT52" s="60">
        <v>0</v>
      </c>
      <c r="AU52" s="60"/>
      <c r="AV52" s="60"/>
      <c r="AW52" s="60"/>
      <c r="AX52" s="60">
        <v>-4</v>
      </c>
      <c r="AY52" s="60"/>
      <c r="AZ52" s="60">
        <v>-36</v>
      </c>
      <c r="BA52" s="60"/>
      <c r="BB52" s="60"/>
      <c r="BC52" s="60"/>
      <c r="BD52" s="60">
        <f>SUM(AR52:BC52)</f>
        <v>-43</v>
      </c>
      <c r="BE52" s="126"/>
      <c r="BF52" s="60">
        <v>-9</v>
      </c>
      <c r="BG52" s="60"/>
      <c r="BH52" s="60"/>
      <c r="BI52" s="60"/>
      <c r="BJ52" s="60"/>
      <c r="BK52" s="60"/>
      <c r="BL52" s="60"/>
      <c r="BM52" s="60"/>
      <c r="BN52" s="60">
        <v>-26</v>
      </c>
      <c r="BO52" s="60"/>
      <c r="BP52" s="60"/>
      <c r="BQ52" s="60"/>
      <c r="BR52" s="60">
        <f>SUM(BF52:BQ52)</f>
        <v>-35</v>
      </c>
    </row>
    <row r="53" spans="1:70">
      <c r="A53" s="75" t="s">
        <v>93</v>
      </c>
      <c r="B53" s="137"/>
      <c r="C53" s="125"/>
      <c r="D53" s="137"/>
      <c r="E53" s="125"/>
      <c r="F53" s="137"/>
      <c r="G53" s="125"/>
      <c r="H53" s="137"/>
      <c r="I53" s="125"/>
      <c r="J53" s="137"/>
      <c r="K53" s="125"/>
      <c r="L53" s="137"/>
      <c r="M53" s="125"/>
      <c r="N53" s="137">
        <f t="shared" si="8"/>
        <v>0</v>
      </c>
      <c r="O53" s="60"/>
      <c r="P53" s="60"/>
      <c r="Q53" s="60"/>
      <c r="R53" s="60"/>
      <c r="S53" s="60"/>
      <c r="T53" s="60"/>
      <c r="U53" s="60"/>
      <c r="V53" s="60"/>
      <c r="W53" s="60"/>
      <c r="X53" s="60"/>
      <c r="Y53" s="60"/>
      <c r="Z53" s="60"/>
      <c r="AA53" s="60"/>
      <c r="AB53" s="60">
        <f t="shared" ref="AB53" si="9">SUM(P53:AA53)</f>
        <v>0</v>
      </c>
      <c r="AC53" s="126"/>
      <c r="AD53" s="60"/>
      <c r="AE53" s="60"/>
      <c r="AF53" s="60"/>
      <c r="AG53" s="60"/>
      <c r="AH53" s="60"/>
      <c r="AI53" s="60"/>
      <c r="AJ53" s="60"/>
      <c r="AK53" s="60"/>
      <c r="AL53" s="60"/>
      <c r="AM53" s="60"/>
      <c r="AN53" s="60"/>
      <c r="AO53" s="60"/>
      <c r="AP53" s="60">
        <f t="shared" ref="AP53" si="10">SUM(AD53:AO53)</f>
        <v>0</v>
      </c>
      <c r="AQ53" s="126"/>
      <c r="AR53" s="60"/>
      <c r="AS53" s="60"/>
      <c r="AT53" s="60"/>
      <c r="AU53" s="60"/>
      <c r="AV53" s="60"/>
      <c r="AW53" s="60"/>
      <c r="AX53" s="60"/>
      <c r="AY53" s="60"/>
      <c r="AZ53" s="60"/>
      <c r="BA53" s="60"/>
      <c r="BB53" s="60"/>
      <c r="BC53" s="60"/>
      <c r="BD53" s="60">
        <f t="shared" ref="BD53" si="11">SUM(AR53:BC53)</f>
        <v>0</v>
      </c>
      <c r="BE53" s="126"/>
      <c r="BF53" s="60">
        <v>-100</v>
      </c>
      <c r="BG53" s="60"/>
      <c r="BH53" s="60"/>
      <c r="BI53" s="60"/>
      <c r="BJ53" s="60"/>
      <c r="BK53" s="60"/>
      <c r="BL53" s="60"/>
      <c r="BM53" s="60"/>
      <c r="BN53" s="60"/>
      <c r="BO53" s="60"/>
      <c r="BP53" s="60"/>
      <c r="BQ53" s="60"/>
      <c r="BR53" s="60">
        <f t="shared" ref="BR53" si="12">SUM(BF53:BQ53)</f>
        <v>-100</v>
      </c>
    </row>
    <row r="54" spans="1:70">
      <c r="A54" s="82"/>
      <c r="B54" s="137"/>
      <c r="C54" s="125"/>
      <c r="D54" s="137"/>
      <c r="E54" s="125"/>
      <c r="F54" s="137"/>
      <c r="G54" s="125"/>
      <c r="H54" s="137"/>
      <c r="I54" s="125"/>
      <c r="J54" s="137"/>
      <c r="K54" s="125"/>
      <c r="L54" s="137"/>
      <c r="M54" s="125"/>
      <c r="N54" s="137"/>
      <c r="O54" s="60"/>
      <c r="P54" s="60"/>
      <c r="Q54" s="60"/>
      <c r="R54" s="60"/>
      <c r="S54" s="60"/>
      <c r="T54" s="60"/>
      <c r="U54" s="60"/>
      <c r="V54" s="60"/>
      <c r="W54" s="60"/>
      <c r="X54" s="60"/>
      <c r="Y54" s="60"/>
      <c r="Z54" s="60"/>
      <c r="AA54" s="60"/>
      <c r="AB54" s="60"/>
      <c r="AC54" s="126"/>
      <c r="AD54" s="60"/>
      <c r="AE54" s="60"/>
      <c r="AF54" s="60"/>
      <c r="AG54" s="60"/>
      <c r="AH54" s="60"/>
      <c r="AI54" s="60"/>
      <c r="AJ54" s="60"/>
      <c r="AK54" s="60"/>
      <c r="AL54" s="60"/>
      <c r="AM54" s="60"/>
      <c r="AN54" s="60"/>
      <c r="AO54" s="60"/>
      <c r="AP54" s="60"/>
      <c r="AQ54" s="126"/>
      <c r="AR54" s="60"/>
      <c r="AS54" s="60"/>
      <c r="AT54" s="60"/>
      <c r="AU54" s="60"/>
      <c r="AV54" s="60"/>
      <c r="AW54" s="60"/>
      <c r="AX54" s="60"/>
      <c r="AY54" s="60"/>
      <c r="AZ54" s="60"/>
      <c r="BA54" s="60"/>
      <c r="BB54" s="60"/>
      <c r="BC54" s="60"/>
      <c r="BD54" s="60"/>
      <c r="BE54" s="126"/>
      <c r="BF54" s="60"/>
      <c r="BG54" s="60"/>
      <c r="BH54" s="60"/>
      <c r="BI54" s="60"/>
      <c r="BJ54" s="60"/>
      <c r="BK54" s="60"/>
      <c r="BL54" s="60"/>
      <c r="BM54" s="60"/>
      <c r="BN54" s="60"/>
      <c r="BO54" s="60"/>
      <c r="BP54" s="60"/>
      <c r="BQ54" s="60"/>
      <c r="BR54" s="60"/>
    </row>
    <row r="55" spans="1:70">
      <c r="A55" s="145"/>
      <c r="B55" s="137"/>
      <c r="C55" s="125"/>
      <c r="D55" s="137"/>
      <c r="E55" s="125"/>
      <c r="F55" s="137"/>
      <c r="G55" s="125"/>
      <c r="H55" s="137"/>
      <c r="I55" s="125"/>
      <c r="J55" s="137"/>
      <c r="K55" s="125"/>
      <c r="L55" s="137"/>
      <c r="M55" s="125"/>
      <c r="N55" s="137"/>
      <c r="O55" s="60"/>
      <c r="P55" s="60"/>
      <c r="Q55" s="60"/>
      <c r="R55" s="60"/>
      <c r="S55" s="60"/>
      <c r="T55" s="60"/>
      <c r="U55" s="60"/>
      <c r="V55" s="60"/>
      <c r="W55" s="60"/>
      <c r="X55" s="60"/>
      <c r="Y55" s="60"/>
      <c r="Z55" s="60"/>
      <c r="AA55" s="60"/>
      <c r="AB55" s="60"/>
      <c r="AC55" s="126"/>
      <c r="AD55" s="60"/>
      <c r="AE55" s="60"/>
      <c r="AF55" s="60"/>
      <c r="AG55" s="60"/>
      <c r="AH55" s="60"/>
      <c r="AI55" s="60"/>
      <c r="AJ55" s="60"/>
      <c r="AK55" s="60"/>
      <c r="AL55" s="60"/>
      <c r="AM55" s="60"/>
      <c r="AN55" s="60"/>
      <c r="AO55" s="60"/>
      <c r="AP55" s="60"/>
      <c r="AQ55" s="126"/>
      <c r="AR55" s="60"/>
      <c r="AS55" s="60"/>
      <c r="AT55" s="60"/>
      <c r="AU55" s="60"/>
      <c r="AV55" s="60"/>
      <c r="AW55" s="60"/>
      <c r="AX55" s="60"/>
      <c r="AY55" s="60"/>
      <c r="AZ55" s="60"/>
      <c r="BA55" s="60"/>
      <c r="BB55" s="60"/>
      <c r="BC55" s="60"/>
      <c r="BD55" s="60"/>
      <c r="BE55" s="126"/>
      <c r="BF55" s="60"/>
      <c r="BG55" s="60"/>
      <c r="BH55" s="60"/>
      <c r="BI55" s="60"/>
      <c r="BJ55" s="60"/>
      <c r="BK55" s="60"/>
      <c r="BL55" s="60"/>
      <c r="BM55" s="60"/>
      <c r="BN55" s="60"/>
      <c r="BO55" s="60"/>
      <c r="BP55" s="60"/>
      <c r="BQ55" s="60"/>
      <c r="BR55" s="60"/>
    </row>
    <row r="56" spans="1:70">
      <c r="B56" s="137"/>
      <c r="C56" s="125"/>
      <c r="D56" s="137"/>
      <c r="E56" s="125"/>
      <c r="F56" s="134"/>
      <c r="G56" s="125"/>
      <c r="H56" s="133"/>
      <c r="I56" s="125"/>
      <c r="J56" s="133"/>
      <c r="K56" s="125"/>
      <c r="L56" s="133"/>
      <c r="M56" s="125"/>
      <c r="N56" s="133"/>
      <c r="O56" s="60"/>
      <c r="P56" s="74"/>
      <c r="Q56" s="60"/>
      <c r="R56" s="74"/>
      <c r="S56" s="60"/>
      <c r="T56" s="65"/>
      <c r="U56" s="60"/>
      <c r="V56" s="74"/>
      <c r="W56" s="60"/>
      <c r="X56" s="65"/>
      <c r="Y56" s="60"/>
      <c r="Z56" s="74"/>
      <c r="AA56" s="60"/>
      <c r="AB56" s="74"/>
      <c r="AC56" s="126"/>
      <c r="AD56" s="65"/>
      <c r="AE56" s="60"/>
      <c r="AF56" s="65"/>
      <c r="AG56" s="60"/>
      <c r="AH56" s="65"/>
      <c r="AI56" s="60"/>
      <c r="AJ56" s="65"/>
      <c r="AK56" s="60"/>
      <c r="AL56" s="74"/>
      <c r="AM56" s="60"/>
      <c r="AN56" s="74"/>
      <c r="AO56" s="60"/>
      <c r="AP56" s="65"/>
      <c r="AQ56" s="126"/>
      <c r="AR56" s="65"/>
      <c r="AS56" s="60"/>
      <c r="AT56" s="65"/>
      <c r="AU56" s="60"/>
      <c r="AV56" s="65"/>
      <c r="AW56" s="60"/>
      <c r="AX56" s="65"/>
      <c r="AY56" s="60"/>
      <c r="AZ56" s="65"/>
      <c r="BA56" s="60"/>
      <c r="BB56" s="65"/>
      <c r="BC56" s="60"/>
      <c r="BD56" s="65"/>
      <c r="BE56" s="126"/>
      <c r="BF56" s="65"/>
      <c r="BG56" s="60"/>
      <c r="BH56" s="65"/>
      <c r="BI56" s="60"/>
      <c r="BJ56" s="65"/>
      <c r="BK56" s="60"/>
      <c r="BL56" s="65"/>
      <c r="BM56" s="60"/>
      <c r="BN56" s="65"/>
      <c r="BO56" s="60"/>
      <c r="BP56" s="65"/>
      <c r="BQ56" s="60"/>
      <c r="BR56" s="65"/>
    </row>
    <row r="57" spans="1:70" ht="6.95" customHeight="1">
      <c r="B57" s="138"/>
      <c r="C57" s="137"/>
      <c r="D57" s="138"/>
      <c r="E57" s="137"/>
      <c r="F57" s="138"/>
      <c r="G57" s="137"/>
      <c r="H57" s="137"/>
      <c r="I57" s="137"/>
      <c r="J57" s="137"/>
      <c r="K57" s="137"/>
      <c r="L57" s="137"/>
      <c r="M57" s="125"/>
      <c r="N57" s="137"/>
      <c r="O57" s="60"/>
      <c r="P57" s="140"/>
      <c r="Q57" s="139"/>
      <c r="R57" s="140"/>
      <c r="S57" s="139"/>
      <c r="T57" s="135"/>
      <c r="U57" s="139"/>
      <c r="V57" s="140"/>
      <c r="W57" s="139"/>
      <c r="X57" s="139"/>
      <c r="Y57" s="139"/>
      <c r="Z57" s="140"/>
      <c r="AA57" s="60"/>
      <c r="AB57" s="140"/>
      <c r="AC57" s="126"/>
      <c r="AD57" s="135"/>
      <c r="AE57" s="139"/>
      <c r="AF57" s="139"/>
      <c r="AG57" s="139"/>
      <c r="AH57" s="139"/>
      <c r="AI57" s="139"/>
      <c r="AJ57" s="139"/>
      <c r="AK57" s="139"/>
      <c r="AL57" s="140"/>
      <c r="AM57" s="135"/>
      <c r="AN57" s="140"/>
      <c r="AO57" s="60"/>
      <c r="AP57" s="139"/>
      <c r="AQ57" s="126"/>
      <c r="AR57" s="140"/>
      <c r="AS57" s="139"/>
      <c r="AT57" s="135"/>
      <c r="AU57" s="139"/>
      <c r="AV57" s="140"/>
      <c r="AW57" s="139"/>
      <c r="AX57" s="139"/>
      <c r="AY57" s="139"/>
      <c r="AZ57" s="135"/>
      <c r="BA57" s="139"/>
      <c r="BB57" s="139"/>
      <c r="BC57" s="60"/>
      <c r="BD57" s="139"/>
      <c r="BE57" s="126"/>
      <c r="BF57" s="139"/>
      <c r="BG57" s="139"/>
      <c r="BH57" s="140"/>
      <c r="BI57" s="139"/>
      <c r="BJ57" s="140"/>
      <c r="BK57" s="139"/>
      <c r="BL57" s="139"/>
      <c r="BM57" s="139"/>
      <c r="BN57" s="140"/>
      <c r="BO57" s="139"/>
      <c r="BP57" s="135"/>
      <c r="BQ57" s="60"/>
      <c r="BR57" s="135"/>
    </row>
    <row r="58" spans="1:70" ht="13.5" thickBot="1">
      <c r="B58" s="142">
        <f>SUM(B52:B56)</f>
        <v>0</v>
      </c>
      <c r="C58" s="125"/>
      <c r="D58" s="142">
        <f>SUM(D52:D56)</f>
        <v>-1</v>
      </c>
      <c r="E58" s="125"/>
      <c r="F58" s="142">
        <f>SUM(F52:F56)</f>
        <v>0</v>
      </c>
      <c r="G58" s="125"/>
      <c r="H58" s="142">
        <f>SUM(H52:H56)</f>
        <v>0</v>
      </c>
      <c r="I58" s="125"/>
      <c r="J58" s="142">
        <f>SUM(J52:J56)</f>
        <v>-6</v>
      </c>
      <c r="K58" s="125"/>
      <c r="L58" s="142">
        <f>SUM(L52:L56)</f>
        <v>0</v>
      </c>
      <c r="M58" s="125"/>
      <c r="N58" s="142">
        <f>SUM(N52:N56)</f>
        <v>-7</v>
      </c>
      <c r="O58" s="60"/>
      <c r="P58" s="60">
        <f>SUM(P52:P56)</f>
        <v>-2</v>
      </c>
      <c r="Q58" s="60"/>
      <c r="R58" s="60">
        <f>SUM(R52:R56)</f>
        <v>0</v>
      </c>
      <c r="S58" s="60"/>
      <c r="T58" s="60">
        <f>SUM(T52:T56)</f>
        <v>0</v>
      </c>
      <c r="U58" s="60"/>
      <c r="V58" s="73">
        <f>SUM(V52:V56)</f>
        <v>0</v>
      </c>
      <c r="W58" s="60"/>
      <c r="X58" s="73">
        <f>SUM(X52:X56)</f>
        <v>-9</v>
      </c>
      <c r="Y58" s="60"/>
      <c r="Z58" s="60">
        <f>SUM(Z52:Z56)</f>
        <v>0</v>
      </c>
      <c r="AA58" s="60"/>
      <c r="AB58" s="73">
        <f>SUM(AB52:AB56)</f>
        <v>-11</v>
      </c>
      <c r="AC58" s="126"/>
      <c r="AD58" s="74">
        <f>SUM(AD52:AD56)</f>
        <v>-1</v>
      </c>
      <c r="AE58" s="60"/>
      <c r="AF58" s="73">
        <f>SUM(AF52:AF56)</f>
        <v>0</v>
      </c>
      <c r="AG58" s="60"/>
      <c r="AH58" s="60">
        <f>SUM(AH52:AH56)</f>
        <v>0</v>
      </c>
      <c r="AI58" s="60"/>
      <c r="AJ58" s="73">
        <f>SUM(AJ52:AJ56)</f>
        <v>5</v>
      </c>
      <c r="AK58" s="60"/>
      <c r="AL58" s="74">
        <f>SUM(AL52:AL56)</f>
        <v>-16</v>
      </c>
      <c r="AM58" s="60"/>
      <c r="AN58" s="74">
        <f>SUM(AN52:AN56)</f>
        <v>0</v>
      </c>
      <c r="AO58" s="60"/>
      <c r="AP58" s="60">
        <f>SUM(AP52:AP56)</f>
        <v>-12</v>
      </c>
      <c r="AQ58" s="126"/>
      <c r="AR58" s="60">
        <f>SUM(AR52:AR56)</f>
        <v>-3</v>
      </c>
      <c r="AS58" s="60"/>
      <c r="AT58" s="73">
        <f>SUM(AT52:AT56)</f>
        <v>0</v>
      </c>
      <c r="AU58" s="60"/>
      <c r="AV58" s="60">
        <f>SUM(AV52:AV56)</f>
        <v>0</v>
      </c>
      <c r="AW58" s="60"/>
      <c r="AX58" s="60">
        <f>SUM(AX52:AX56)</f>
        <v>-4</v>
      </c>
      <c r="AY58" s="60"/>
      <c r="AZ58" s="73">
        <f>SUM(AZ52:AZ56)</f>
        <v>-36</v>
      </c>
      <c r="BA58" s="60"/>
      <c r="BB58" s="73">
        <f>SUM(BB52:BB56)</f>
        <v>0</v>
      </c>
      <c r="BC58" s="60"/>
      <c r="BD58" s="60">
        <f>SUM(BD52:BD56)</f>
        <v>-43</v>
      </c>
      <c r="BE58" s="126"/>
      <c r="BF58" s="73">
        <f>SUM(BF52:BF56)</f>
        <v>-109</v>
      </c>
      <c r="BG58" s="60"/>
      <c r="BH58" s="73">
        <f>SUM(BH52:BH56)</f>
        <v>0</v>
      </c>
      <c r="BI58" s="60"/>
      <c r="BJ58" s="60">
        <f>SUM(BJ52:BJ56)</f>
        <v>0</v>
      </c>
      <c r="BK58" s="60"/>
      <c r="BL58" s="73">
        <f>SUM(BL52:BL56)</f>
        <v>0</v>
      </c>
      <c r="BM58" s="60"/>
      <c r="BN58" s="60">
        <f>SUM(BN52:BN56)</f>
        <v>-26</v>
      </c>
      <c r="BO58" s="60"/>
      <c r="BP58" s="74">
        <f>SUM(BP52:BP56)</f>
        <v>0</v>
      </c>
      <c r="BQ58" s="60"/>
      <c r="BR58" s="74">
        <f>SUM(BR52:BR56)</f>
        <v>-135</v>
      </c>
    </row>
    <row r="59" spans="1:70">
      <c r="B59" s="59"/>
      <c r="C59" s="59"/>
      <c r="D59" s="59"/>
      <c r="E59" s="59"/>
      <c r="F59" s="59"/>
      <c r="G59" s="59"/>
      <c r="H59" s="59"/>
      <c r="I59" s="59"/>
      <c r="J59" s="59"/>
      <c r="K59" s="59"/>
      <c r="L59" s="59"/>
      <c r="M59" s="59"/>
      <c r="N59" s="59"/>
      <c r="O59" s="60"/>
      <c r="P59" s="147"/>
      <c r="Q59" s="98"/>
      <c r="R59" s="147"/>
      <c r="S59" s="98"/>
      <c r="T59" s="147"/>
      <c r="U59" s="98"/>
      <c r="V59" s="98"/>
      <c r="W59" s="98"/>
      <c r="X59" s="98"/>
      <c r="Y59" s="98"/>
      <c r="Z59" s="147"/>
      <c r="AA59" s="98"/>
      <c r="AB59" s="98"/>
      <c r="AC59" s="126"/>
      <c r="AD59" s="147"/>
      <c r="AE59" s="98"/>
      <c r="AF59" s="98"/>
      <c r="AG59" s="98"/>
      <c r="AH59" s="147"/>
      <c r="AI59" s="98"/>
      <c r="AJ59" s="98"/>
      <c r="AK59" s="98"/>
      <c r="AL59" s="147"/>
      <c r="AM59" s="98"/>
      <c r="AN59" s="147"/>
      <c r="AO59" s="98"/>
      <c r="AP59" s="147"/>
      <c r="AQ59" s="126"/>
      <c r="AR59" s="147"/>
      <c r="AS59" s="98"/>
      <c r="AT59" s="98"/>
      <c r="AU59" s="98"/>
      <c r="AV59" s="147"/>
      <c r="AW59" s="98"/>
      <c r="AX59" s="147"/>
      <c r="AY59" s="98"/>
      <c r="AZ59" s="98"/>
      <c r="BA59" s="98"/>
      <c r="BB59" s="98"/>
      <c r="BC59" s="98"/>
      <c r="BD59" s="147"/>
      <c r="BE59" s="126"/>
      <c r="BF59" s="98"/>
      <c r="BG59" s="98"/>
      <c r="BH59" s="98"/>
      <c r="BI59" s="98"/>
      <c r="BJ59" s="147"/>
      <c r="BK59" s="98"/>
      <c r="BL59" s="98"/>
      <c r="BM59" s="98"/>
      <c r="BN59" s="147"/>
      <c r="BO59" s="98"/>
      <c r="BP59" s="147"/>
      <c r="BQ59" s="98"/>
      <c r="BR59" s="147"/>
    </row>
    <row r="60" spans="1:70">
      <c r="B60" s="59"/>
      <c r="C60" s="59"/>
      <c r="D60" s="59"/>
      <c r="E60" s="59"/>
      <c r="F60" s="59"/>
      <c r="G60" s="59"/>
      <c r="H60" s="59"/>
      <c r="I60" s="59"/>
      <c r="J60" s="59"/>
      <c r="K60" s="59"/>
      <c r="L60" s="59"/>
      <c r="M60" s="59"/>
      <c r="N60" s="59"/>
      <c r="O60" s="60"/>
      <c r="P60" s="98"/>
      <c r="Q60" s="98"/>
      <c r="R60" s="98"/>
      <c r="S60" s="98"/>
      <c r="T60" s="98"/>
      <c r="U60" s="98"/>
      <c r="V60" s="98"/>
      <c r="W60" s="98"/>
      <c r="X60" s="98"/>
      <c r="Y60" s="98"/>
      <c r="Z60" s="98"/>
      <c r="AA60" s="98"/>
      <c r="AB60" s="98"/>
      <c r="AC60" s="126"/>
      <c r="AD60" s="98"/>
      <c r="AE60" s="98"/>
      <c r="AF60" s="98"/>
      <c r="AG60" s="98"/>
      <c r="AH60" s="98"/>
      <c r="AI60" s="98"/>
      <c r="AJ60" s="98"/>
      <c r="AK60" s="98"/>
      <c r="AL60" s="98"/>
      <c r="AM60" s="98"/>
      <c r="AN60" s="98"/>
      <c r="AO60" s="98"/>
      <c r="AP60" s="98"/>
      <c r="AQ60" s="126"/>
      <c r="AR60" s="98"/>
      <c r="AS60" s="98"/>
      <c r="AT60" s="98"/>
      <c r="AU60" s="98"/>
      <c r="AV60" s="98"/>
      <c r="AW60" s="98"/>
      <c r="AX60" s="98"/>
      <c r="AY60" s="98"/>
      <c r="AZ60" s="98"/>
      <c r="BA60" s="98"/>
      <c r="BB60" s="98"/>
      <c r="BC60" s="98"/>
      <c r="BD60" s="98"/>
      <c r="BE60" s="126"/>
      <c r="BF60" s="98"/>
      <c r="BG60" s="98"/>
      <c r="BH60" s="98"/>
      <c r="BI60" s="98"/>
      <c r="BJ60" s="98"/>
      <c r="BK60" s="98"/>
      <c r="BL60" s="98"/>
      <c r="BM60" s="98"/>
      <c r="BN60" s="98"/>
      <c r="BO60" s="98"/>
      <c r="BP60" s="98"/>
      <c r="BQ60" s="98"/>
      <c r="BR60" s="98"/>
    </row>
    <row r="61" spans="1:70" ht="12" customHeight="1">
      <c r="A61" s="16" t="s">
        <v>72</v>
      </c>
      <c r="B61" s="59"/>
      <c r="C61" s="59"/>
      <c r="D61" s="59"/>
      <c r="E61" s="59"/>
      <c r="F61" s="59"/>
      <c r="G61" s="59"/>
      <c r="H61" s="59"/>
      <c r="I61" s="59"/>
      <c r="J61" s="59"/>
      <c r="K61" s="59"/>
      <c r="L61" s="59"/>
      <c r="M61" s="59"/>
      <c r="N61" s="59"/>
      <c r="O61" s="60"/>
      <c r="P61" s="98"/>
      <c r="Q61" s="98"/>
      <c r="R61" s="98"/>
      <c r="S61" s="98"/>
      <c r="T61" s="98"/>
      <c r="U61" s="98"/>
      <c r="V61" s="98"/>
      <c r="W61" s="98"/>
      <c r="X61" s="98"/>
      <c r="Y61" s="98"/>
      <c r="Z61" s="98"/>
      <c r="AA61" s="98"/>
      <c r="AB61" s="98"/>
      <c r="AC61" s="126"/>
      <c r="AD61" s="98"/>
      <c r="AE61" s="98"/>
      <c r="AF61" s="98"/>
      <c r="AG61" s="98"/>
      <c r="AH61" s="98"/>
      <c r="AI61" s="98"/>
      <c r="AJ61" s="98"/>
      <c r="AK61" s="98"/>
      <c r="AL61" s="98"/>
      <c r="AM61" s="98"/>
      <c r="AN61" s="98"/>
      <c r="AO61" s="98"/>
      <c r="AP61" s="98"/>
      <c r="AQ61" s="126"/>
      <c r="AR61" s="98"/>
      <c r="AS61" s="98"/>
      <c r="AT61" s="98"/>
      <c r="AU61" s="98"/>
      <c r="AV61" s="98"/>
      <c r="AW61" s="98"/>
      <c r="AX61" s="98"/>
      <c r="AY61" s="98"/>
      <c r="AZ61" s="98"/>
      <c r="BA61" s="98"/>
      <c r="BB61" s="98"/>
      <c r="BC61" s="98"/>
      <c r="BD61" s="98"/>
      <c r="BE61" s="126"/>
      <c r="BF61" s="98"/>
      <c r="BG61" s="98"/>
      <c r="BH61" s="98"/>
      <c r="BI61" s="98"/>
      <c r="BJ61" s="98"/>
      <c r="BK61" s="98"/>
      <c r="BL61" s="98"/>
      <c r="BM61" s="98"/>
      <c r="BN61" s="98"/>
      <c r="BO61" s="98"/>
      <c r="BP61" s="98"/>
      <c r="BQ61" s="98"/>
      <c r="BR61" s="98"/>
    </row>
    <row r="62" spans="1:70" ht="6.95" customHeight="1">
      <c r="A62" s="16"/>
      <c r="B62" s="59"/>
      <c r="C62" s="59"/>
      <c r="D62" s="59"/>
      <c r="E62" s="59"/>
      <c r="F62" s="59"/>
      <c r="G62" s="59"/>
      <c r="H62" s="59"/>
      <c r="I62" s="59"/>
      <c r="J62" s="59"/>
      <c r="K62" s="59"/>
      <c r="L62" s="59"/>
      <c r="M62" s="59"/>
      <c r="N62" s="59"/>
      <c r="O62" s="60"/>
      <c r="P62" s="98"/>
      <c r="Q62" s="98"/>
      <c r="R62" s="98"/>
      <c r="S62" s="98"/>
      <c r="T62" s="98"/>
      <c r="U62" s="98"/>
      <c r="V62" s="98"/>
      <c r="W62" s="98"/>
      <c r="X62" s="98"/>
      <c r="Y62" s="98"/>
      <c r="Z62" s="98"/>
      <c r="AA62" s="98"/>
      <c r="AB62" s="98"/>
      <c r="AC62" s="126"/>
      <c r="AD62" s="98"/>
      <c r="AE62" s="98"/>
      <c r="AF62" s="98"/>
      <c r="AG62" s="98"/>
      <c r="AH62" s="98"/>
      <c r="AI62" s="98"/>
      <c r="AJ62" s="98"/>
      <c r="AK62" s="98"/>
      <c r="AL62" s="98"/>
      <c r="AM62" s="98"/>
      <c r="AN62" s="98"/>
      <c r="AO62" s="98"/>
      <c r="AP62" s="98"/>
      <c r="AQ62" s="126"/>
      <c r="AR62" s="98"/>
      <c r="AS62" s="98"/>
      <c r="AT62" s="98"/>
      <c r="AU62" s="98"/>
      <c r="AV62" s="98"/>
      <c r="AW62" s="98"/>
      <c r="AX62" s="98"/>
      <c r="AY62" s="98"/>
      <c r="AZ62" s="98"/>
      <c r="BA62" s="98"/>
      <c r="BB62" s="98"/>
      <c r="BC62" s="98"/>
      <c r="BD62" s="98"/>
      <c r="BE62" s="126"/>
      <c r="BF62" s="98"/>
      <c r="BG62" s="98"/>
      <c r="BH62" s="98"/>
      <c r="BI62" s="98"/>
      <c r="BJ62" s="98"/>
      <c r="BK62" s="98"/>
      <c r="BL62" s="98"/>
      <c r="BM62" s="98"/>
      <c r="BN62" s="98"/>
      <c r="BO62" s="98"/>
      <c r="BP62" s="98"/>
      <c r="BQ62" s="98"/>
      <c r="BR62" s="98"/>
    </row>
    <row r="63" spans="1:70" ht="12" customHeight="1">
      <c r="A63" s="75"/>
      <c r="B63" s="372" t="s">
        <v>119</v>
      </c>
      <c r="C63" s="372"/>
      <c r="D63" s="372"/>
      <c r="E63" s="372"/>
      <c r="F63" s="372"/>
      <c r="G63" s="372"/>
      <c r="H63" s="372"/>
      <c r="I63" s="372"/>
      <c r="J63" s="372"/>
      <c r="K63" s="372"/>
      <c r="L63" s="372"/>
      <c r="M63" s="372"/>
      <c r="N63" s="372"/>
      <c r="O63" s="60"/>
      <c r="P63" s="373" t="s">
        <v>120</v>
      </c>
      <c r="Q63" s="373"/>
      <c r="R63" s="373"/>
      <c r="S63" s="373"/>
      <c r="T63" s="373"/>
      <c r="U63" s="373"/>
      <c r="V63" s="373"/>
      <c r="W63" s="373"/>
      <c r="X63" s="373"/>
      <c r="Y63" s="373"/>
      <c r="Z63" s="373"/>
      <c r="AA63" s="373"/>
      <c r="AB63" s="373"/>
      <c r="AC63" s="126"/>
      <c r="AD63" s="373" t="s">
        <v>121</v>
      </c>
      <c r="AE63" s="373"/>
      <c r="AF63" s="373"/>
      <c r="AG63" s="373"/>
      <c r="AH63" s="373"/>
      <c r="AI63" s="373"/>
      <c r="AJ63" s="373"/>
      <c r="AK63" s="373"/>
      <c r="AL63" s="373"/>
      <c r="AM63" s="373"/>
      <c r="AN63" s="373"/>
      <c r="AO63" s="373"/>
      <c r="AP63" s="373"/>
      <c r="AQ63" s="126"/>
      <c r="AR63" s="373" t="s">
        <v>122</v>
      </c>
      <c r="AS63" s="373"/>
      <c r="AT63" s="373"/>
      <c r="AU63" s="373"/>
      <c r="AV63" s="373"/>
      <c r="AW63" s="373"/>
      <c r="AX63" s="373"/>
      <c r="AY63" s="373"/>
      <c r="AZ63" s="373"/>
      <c r="BA63" s="373"/>
      <c r="BB63" s="373"/>
      <c r="BC63" s="373"/>
      <c r="BD63" s="373"/>
      <c r="BE63" s="126"/>
      <c r="BF63" s="373" t="s">
        <v>123</v>
      </c>
      <c r="BG63" s="373"/>
      <c r="BH63" s="373"/>
      <c r="BI63" s="373"/>
      <c r="BJ63" s="373"/>
      <c r="BK63" s="373"/>
      <c r="BL63" s="373"/>
      <c r="BM63" s="373"/>
      <c r="BN63" s="373"/>
      <c r="BO63" s="373"/>
      <c r="BP63" s="373"/>
      <c r="BQ63" s="373"/>
      <c r="BR63" s="373"/>
    </row>
    <row r="64" spans="1:70" ht="12" customHeight="1">
      <c r="A64" s="368"/>
      <c r="B64" s="110" t="s">
        <v>17</v>
      </c>
      <c r="C64" s="369"/>
      <c r="D64" s="110"/>
      <c r="E64" s="369"/>
      <c r="F64" s="110" t="s">
        <v>22</v>
      </c>
      <c r="G64" s="371"/>
      <c r="H64" s="110"/>
      <c r="I64" s="371"/>
      <c r="J64" s="110"/>
      <c r="K64" s="371"/>
      <c r="L64" s="110"/>
      <c r="M64" s="111"/>
      <c r="N64" s="110"/>
      <c r="O64" s="112"/>
      <c r="P64" s="113" t="s">
        <v>17</v>
      </c>
      <c r="Q64" s="365"/>
      <c r="R64" s="113"/>
      <c r="S64" s="365"/>
      <c r="T64" s="113" t="s">
        <v>22</v>
      </c>
      <c r="U64" s="365"/>
      <c r="V64" s="113"/>
      <c r="W64" s="365"/>
      <c r="X64" s="113"/>
      <c r="Y64" s="365"/>
      <c r="Z64" s="113"/>
      <c r="AA64" s="112"/>
      <c r="AB64" s="113"/>
      <c r="AC64" s="114"/>
      <c r="AD64" s="115" t="s">
        <v>17</v>
      </c>
      <c r="AE64" s="365"/>
      <c r="AF64" s="115"/>
      <c r="AG64" s="365"/>
      <c r="AH64" s="113" t="s">
        <v>22</v>
      </c>
      <c r="AI64" s="365"/>
      <c r="AJ64" s="113"/>
      <c r="AK64" s="365"/>
      <c r="AL64" s="113"/>
      <c r="AM64" s="365"/>
      <c r="AN64" s="113"/>
      <c r="AO64" s="112"/>
      <c r="AP64" s="113"/>
      <c r="AQ64" s="114"/>
      <c r="AR64" s="115" t="s">
        <v>17</v>
      </c>
      <c r="AS64" s="365"/>
      <c r="AT64" s="113"/>
      <c r="AU64" s="365"/>
      <c r="AV64" s="113" t="s">
        <v>22</v>
      </c>
      <c r="AW64" s="365"/>
      <c r="AX64" s="113"/>
      <c r="AY64" s="365"/>
      <c r="AZ64" s="113"/>
      <c r="BA64" s="365"/>
      <c r="BB64" s="113"/>
      <c r="BC64" s="112"/>
      <c r="BD64" s="113"/>
      <c r="BE64" s="114"/>
      <c r="BF64" s="113" t="s">
        <v>17</v>
      </c>
      <c r="BG64" s="365"/>
      <c r="BH64" s="113"/>
      <c r="BI64" s="365"/>
      <c r="BJ64" s="113" t="s">
        <v>22</v>
      </c>
      <c r="BK64" s="365"/>
      <c r="BL64" s="113"/>
      <c r="BM64" s="365"/>
      <c r="BN64" s="113"/>
      <c r="BO64" s="365"/>
      <c r="BP64" s="113"/>
      <c r="BQ64" s="112"/>
      <c r="BR64" s="113"/>
    </row>
    <row r="65" spans="1:70" ht="12" customHeight="1">
      <c r="A65" s="368"/>
      <c r="B65" s="116" t="s">
        <v>18</v>
      </c>
      <c r="C65" s="369"/>
      <c r="D65" s="116"/>
      <c r="E65" s="370"/>
      <c r="F65" s="116" t="s">
        <v>18</v>
      </c>
      <c r="G65" s="371"/>
      <c r="H65" s="116" t="s">
        <v>22</v>
      </c>
      <c r="I65" s="371"/>
      <c r="J65" s="116"/>
      <c r="K65" s="371"/>
      <c r="L65" s="116" t="s">
        <v>26</v>
      </c>
      <c r="M65" s="111"/>
      <c r="N65" s="116"/>
      <c r="O65" s="112"/>
      <c r="P65" s="117" t="s">
        <v>18</v>
      </c>
      <c r="Q65" s="365"/>
      <c r="R65" s="117"/>
      <c r="S65" s="366"/>
      <c r="T65" s="117" t="s">
        <v>18</v>
      </c>
      <c r="U65" s="365"/>
      <c r="V65" s="117" t="s">
        <v>22</v>
      </c>
      <c r="W65" s="365"/>
      <c r="X65" s="117"/>
      <c r="Y65" s="365"/>
      <c r="Z65" s="117" t="s">
        <v>26</v>
      </c>
      <c r="AA65" s="112"/>
      <c r="AB65" s="117"/>
      <c r="AC65" s="114"/>
      <c r="AD65" s="117" t="s">
        <v>18</v>
      </c>
      <c r="AE65" s="365"/>
      <c r="AF65" s="117"/>
      <c r="AG65" s="366"/>
      <c r="AH65" s="117" t="s">
        <v>18</v>
      </c>
      <c r="AI65" s="365"/>
      <c r="AJ65" s="117" t="s">
        <v>22</v>
      </c>
      <c r="AK65" s="365"/>
      <c r="AL65" s="117"/>
      <c r="AM65" s="365"/>
      <c r="AN65" s="117" t="s">
        <v>26</v>
      </c>
      <c r="AO65" s="112"/>
      <c r="AP65" s="117"/>
      <c r="AQ65" s="114"/>
      <c r="AR65" s="117" t="s">
        <v>18</v>
      </c>
      <c r="AS65" s="365"/>
      <c r="AT65" s="117"/>
      <c r="AU65" s="366"/>
      <c r="AV65" s="117" t="s">
        <v>18</v>
      </c>
      <c r="AW65" s="365"/>
      <c r="AX65" s="117" t="s">
        <v>22</v>
      </c>
      <c r="AY65" s="365"/>
      <c r="AZ65" s="117"/>
      <c r="BA65" s="365"/>
      <c r="BB65" s="117" t="s">
        <v>26</v>
      </c>
      <c r="BC65" s="112"/>
      <c r="BD65" s="117"/>
      <c r="BE65" s="114"/>
      <c r="BF65" s="117" t="s">
        <v>18</v>
      </c>
      <c r="BG65" s="365"/>
      <c r="BH65" s="117"/>
      <c r="BI65" s="366"/>
      <c r="BJ65" s="117" t="s">
        <v>18</v>
      </c>
      <c r="BK65" s="365"/>
      <c r="BL65" s="117" t="s">
        <v>22</v>
      </c>
      <c r="BM65" s="365"/>
      <c r="BN65" s="117"/>
      <c r="BO65" s="365"/>
      <c r="BP65" s="117" t="s">
        <v>26</v>
      </c>
      <c r="BQ65" s="112"/>
      <c r="BR65" s="117"/>
    </row>
    <row r="66" spans="1:70" ht="12" customHeight="1">
      <c r="A66" s="75"/>
      <c r="B66" s="116" t="s">
        <v>19</v>
      </c>
      <c r="C66" s="118"/>
      <c r="D66" s="116" t="s">
        <v>21</v>
      </c>
      <c r="E66" s="119"/>
      <c r="F66" s="116" t="s">
        <v>23</v>
      </c>
      <c r="G66" s="120"/>
      <c r="H66" s="116" t="s">
        <v>75</v>
      </c>
      <c r="I66" s="120"/>
      <c r="J66" s="116"/>
      <c r="K66" s="120"/>
      <c r="L66" s="116" t="s">
        <v>27</v>
      </c>
      <c r="M66" s="111"/>
      <c r="N66" s="116"/>
      <c r="O66" s="112"/>
      <c r="P66" s="117" t="s">
        <v>19</v>
      </c>
      <c r="Q66" s="121"/>
      <c r="R66" s="117" t="s">
        <v>21</v>
      </c>
      <c r="S66" s="112"/>
      <c r="T66" s="117" t="s">
        <v>23</v>
      </c>
      <c r="U66" s="121"/>
      <c r="V66" s="117" t="s">
        <v>75</v>
      </c>
      <c r="W66" s="121"/>
      <c r="X66" s="117"/>
      <c r="Y66" s="121"/>
      <c r="Z66" s="117" t="s">
        <v>27</v>
      </c>
      <c r="AA66" s="112"/>
      <c r="AB66" s="117"/>
      <c r="AC66" s="114"/>
      <c r="AD66" s="117" t="s">
        <v>19</v>
      </c>
      <c r="AE66" s="121"/>
      <c r="AF66" s="117" t="s">
        <v>21</v>
      </c>
      <c r="AG66" s="112"/>
      <c r="AH66" s="117" t="s">
        <v>23</v>
      </c>
      <c r="AI66" s="121"/>
      <c r="AJ66" s="117" t="s">
        <v>75</v>
      </c>
      <c r="AK66" s="121"/>
      <c r="AL66" s="117"/>
      <c r="AM66" s="121"/>
      <c r="AN66" s="117" t="s">
        <v>27</v>
      </c>
      <c r="AO66" s="112"/>
      <c r="AP66" s="117"/>
      <c r="AQ66" s="114"/>
      <c r="AR66" s="117" t="s">
        <v>19</v>
      </c>
      <c r="AS66" s="121"/>
      <c r="AT66" s="117" t="s">
        <v>21</v>
      </c>
      <c r="AU66" s="112"/>
      <c r="AV66" s="117" t="s">
        <v>23</v>
      </c>
      <c r="AW66" s="121"/>
      <c r="AX66" s="117" t="s">
        <v>75</v>
      </c>
      <c r="AY66" s="121"/>
      <c r="AZ66" s="117"/>
      <c r="BA66" s="121"/>
      <c r="BB66" s="117" t="s">
        <v>27</v>
      </c>
      <c r="BC66" s="112"/>
      <c r="BD66" s="117"/>
      <c r="BE66" s="114"/>
      <c r="BF66" s="117" t="s">
        <v>19</v>
      </c>
      <c r="BG66" s="121"/>
      <c r="BH66" s="117" t="s">
        <v>21</v>
      </c>
      <c r="BI66" s="112"/>
      <c r="BJ66" s="117" t="s">
        <v>23</v>
      </c>
      <c r="BK66" s="121"/>
      <c r="BL66" s="117" t="s">
        <v>75</v>
      </c>
      <c r="BM66" s="121"/>
      <c r="BN66" s="117"/>
      <c r="BO66" s="121"/>
      <c r="BP66" s="117" t="s">
        <v>27</v>
      </c>
      <c r="BQ66" s="112"/>
      <c r="BR66" s="117"/>
    </row>
    <row r="67" spans="1:70" ht="12" customHeight="1">
      <c r="A67" s="75"/>
      <c r="B67" s="116" t="s">
        <v>20</v>
      </c>
      <c r="C67" s="118"/>
      <c r="D67" s="116" t="s">
        <v>18</v>
      </c>
      <c r="E67" s="119"/>
      <c r="F67" s="116" t="s">
        <v>24</v>
      </c>
      <c r="G67" s="120"/>
      <c r="H67" s="116" t="s">
        <v>18</v>
      </c>
      <c r="I67" s="120"/>
      <c r="J67" s="116" t="s">
        <v>25</v>
      </c>
      <c r="K67" s="120"/>
      <c r="L67" s="116" t="s">
        <v>28</v>
      </c>
      <c r="M67" s="111"/>
      <c r="N67" s="116" t="s">
        <v>29</v>
      </c>
      <c r="O67" s="112"/>
      <c r="P67" s="117" t="s">
        <v>20</v>
      </c>
      <c r="Q67" s="121"/>
      <c r="R67" s="117" t="s">
        <v>18</v>
      </c>
      <c r="S67" s="112"/>
      <c r="T67" s="117" t="s">
        <v>24</v>
      </c>
      <c r="U67" s="121"/>
      <c r="V67" s="117" t="s">
        <v>18</v>
      </c>
      <c r="W67" s="121"/>
      <c r="X67" s="117" t="s">
        <v>25</v>
      </c>
      <c r="Y67" s="121"/>
      <c r="Z67" s="117" t="s">
        <v>28</v>
      </c>
      <c r="AA67" s="112"/>
      <c r="AB67" s="117" t="s">
        <v>29</v>
      </c>
      <c r="AC67" s="114"/>
      <c r="AD67" s="117" t="s">
        <v>20</v>
      </c>
      <c r="AE67" s="121"/>
      <c r="AF67" s="117" t="s">
        <v>18</v>
      </c>
      <c r="AG67" s="112"/>
      <c r="AH67" s="117" t="s">
        <v>24</v>
      </c>
      <c r="AI67" s="121"/>
      <c r="AJ67" s="117" t="s">
        <v>18</v>
      </c>
      <c r="AK67" s="121"/>
      <c r="AL67" s="117" t="s">
        <v>25</v>
      </c>
      <c r="AM67" s="121"/>
      <c r="AN67" s="117" t="s">
        <v>28</v>
      </c>
      <c r="AO67" s="112"/>
      <c r="AP67" s="117" t="s">
        <v>29</v>
      </c>
      <c r="AQ67" s="114"/>
      <c r="AR67" s="117" t="s">
        <v>20</v>
      </c>
      <c r="AS67" s="121"/>
      <c r="AT67" s="117" t="s">
        <v>18</v>
      </c>
      <c r="AU67" s="112"/>
      <c r="AV67" s="117" t="s">
        <v>24</v>
      </c>
      <c r="AW67" s="121"/>
      <c r="AX67" s="117" t="s">
        <v>18</v>
      </c>
      <c r="AY67" s="121"/>
      <c r="AZ67" s="117" t="s">
        <v>25</v>
      </c>
      <c r="BA67" s="121"/>
      <c r="BB67" s="117" t="s">
        <v>28</v>
      </c>
      <c r="BC67" s="112"/>
      <c r="BD67" s="117" t="s">
        <v>29</v>
      </c>
      <c r="BE67" s="114"/>
      <c r="BF67" s="117" t="s">
        <v>20</v>
      </c>
      <c r="BG67" s="121"/>
      <c r="BH67" s="117" t="s">
        <v>18</v>
      </c>
      <c r="BI67" s="112"/>
      <c r="BJ67" s="117" t="s">
        <v>24</v>
      </c>
      <c r="BK67" s="121"/>
      <c r="BL67" s="117" t="s">
        <v>18</v>
      </c>
      <c r="BM67" s="121"/>
      <c r="BN67" s="117" t="s">
        <v>25</v>
      </c>
      <c r="BO67" s="121"/>
      <c r="BP67" s="117" t="s">
        <v>28</v>
      </c>
      <c r="BQ67" s="112"/>
      <c r="BR67" s="117" t="s">
        <v>29</v>
      </c>
    </row>
    <row r="68" spans="1:70" ht="12" customHeight="1">
      <c r="A68" s="75"/>
      <c r="B68" s="116" t="s">
        <v>1</v>
      </c>
      <c r="C68" s="122"/>
      <c r="D68" s="116" t="s">
        <v>1</v>
      </c>
      <c r="E68" s="116"/>
      <c r="F68" s="116" t="s">
        <v>1</v>
      </c>
      <c r="G68" s="122"/>
      <c r="H68" s="116" t="s">
        <v>1</v>
      </c>
      <c r="I68" s="122"/>
      <c r="J68" s="116" t="s">
        <v>1</v>
      </c>
      <c r="K68" s="122"/>
      <c r="L68" s="116" t="s">
        <v>1</v>
      </c>
      <c r="M68" s="111"/>
      <c r="N68" s="116" t="s">
        <v>1</v>
      </c>
      <c r="O68" s="112"/>
      <c r="P68" s="117" t="s">
        <v>1</v>
      </c>
      <c r="Q68" s="117"/>
      <c r="R68" s="117" t="s">
        <v>1</v>
      </c>
      <c r="S68" s="117"/>
      <c r="T68" s="117" t="s">
        <v>1</v>
      </c>
      <c r="U68" s="117"/>
      <c r="V68" s="117" t="s">
        <v>1</v>
      </c>
      <c r="W68" s="117"/>
      <c r="X68" s="117" t="s">
        <v>1</v>
      </c>
      <c r="Y68" s="117"/>
      <c r="Z68" s="117" t="s">
        <v>1</v>
      </c>
      <c r="AA68" s="112"/>
      <c r="AB68" s="117" t="s">
        <v>1</v>
      </c>
      <c r="AC68" s="114"/>
      <c r="AD68" s="117" t="s">
        <v>1</v>
      </c>
      <c r="AE68" s="117"/>
      <c r="AF68" s="117" t="s">
        <v>1</v>
      </c>
      <c r="AG68" s="117"/>
      <c r="AH68" s="117" t="s">
        <v>1</v>
      </c>
      <c r="AI68" s="117"/>
      <c r="AJ68" s="117" t="s">
        <v>1</v>
      </c>
      <c r="AK68" s="117"/>
      <c r="AL68" s="117" t="s">
        <v>1</v>
      </c>
      <c r="AM68" s="117"/>
      <c r="AN68" s="117" t="s">
        <v>1</v>
      </c>
      <c r="AO68" s="112"/>
      <c r="AP68" s="117" t="s">
        <v>1</v>
      </c>
      <c r="AQ68" s="114"/>
      <c r="AR68" s="117" t="s">
        <v>1</v>
      </c>
      <c r="AS68" s="117"/>
      <c r="AT68" s="117" t="s">
        <v>1</v>
      </c>
      <c r="AU68" s="117"/>
      <c r="AV68" s="117" t="s">
        <v>1</v>
      </c>
      <c r="AW68" s="117"/>
      <c r="AX68" s="117" t="s">
        <v>1</v>
      </c>
      <c r="AY68" s="117"/>
      <c r="AZ68" s="117" t="s">
        <v>1</v>
      </c>
      <c r="BA68" s="117"/>
      <c r="BB68" s="117" t="s">
        <v>1</v>
      </c>
      <c r="BC68" s="112"/>
      <c r="BD68" s="117" t="s">
        <v>1</v>
      </c>
      <c r="BE68" s="114"/>
      <c r="BF68" s="117" t="s">
        <v>1</v>
      </c>
      <c r="BG68" s="117"/>
      <c r="BH68" s="117" t="s">
        <v>1</v>
      </c>
      <c r="BI68" s="117"/>
      <c r="BJ68" s="117" t="s">
        <v>1</v>
      </c>
      <c r="BK68" s="117"/>
      <c r="BL68" s="117" t="s">
        <v>1</v>
      </c>
      <c r="BM68" s="117"/>
      <c r="BN68" s="117" t="s">
        <v>1</v>
      </c>
      <c r="BO68" s="117"/>
      <c r="BP68" s="117" t="s">
        <v>1</v>
      </c>
      <c r="BQ68" s="112"/>
      <c r="BR68" s="117" t="s">
        <v>1</v>
      </c>
    </row>
    <row r="69" spans="1:70" ht="6.95" customHeight="1">
      <c r="A69" s="75"/>
      <c r="B69" s="148"/>
      <c r="C69" s="149"/>
      <c r="D69" s="148"/>
      <c r="E69" s="148"/>
      <c r="F69" s="148"/>
      <c r="G69" s="149"/>
      <c r="H69" s="148"/>
      <c r="I69" s="149"/>
      <c r="J69" s="148"/>
      <c r="K69" s="149"/>
      <c r="L69" s="148"/>
      <c r="M69" s="150"/>
      <c r="N69" s="148"/>
      <c r="O69" s="60"/>
      <c r="P69" s="151"/>
      <c r="Q69" s="151"/>
      <c r="R69" s="151"/>
      <c r="S69" s="151"/>
      <c r="T69" s="151"/>
      <c r="U69" s="151"/>
      <c r="V69" s="151"/>
      <c r="W69" s="151"/>
      <c r="X69" s="151"/>
      <c r="Y69" s="151"/>
      <c r="Z69" s="151"/>
      <c r="AA69" s="60"/>
      <c r="AB69" s="151"/>
      <c r="AC69" s="126"/>
      <c r="AD69" s="151"/>
      <c r="AE69" s="151"/>
      <c r="AF69" s="151"/>
      <c r="AG69" s="151"/>
      <c r="AH69" s="151"/>
      <c r="AI69" s="151"/>
      <c r="AJ69" s="151"/>
      <c r="AK69" s="151"/>
      <c r="AL69" s="151"/>
      <c r="AM69" s="151"/>
      <c r="AN69" s="151"/>
      <c r="AO69" s="60"/>
      <c r="AP69" s="151"/>
      <c r="AQ69" s="126"/>
      <c r="AR69" s="151"/>
      <c r="AS69" s="151"/>
      <c r="AT69" s="151"/>
      <c r="AU69" s="151"/>
      <c r="AV69" s="151"/>
      <c r="AW69" s="151"/>
      <c r="AX69" s="151"/>
      <c r="AY69" s="151"/>
      <c r="AZ69" s="151"/>
      <c r="BA69" s="151"/>
      <c r="BB69" s="151"/>
      <c r="BC69" s="60"/>
      <c r="BD69" s="151"/>
      <c r="BE69" s="126"/>
      <c r="BF69" s="151"/>
      <c r="BG69" s="151"/>
      <c r="BH69" s="151"/>
      <c r="BI69" s="151"/>
      <c r="BJ69" s="151"/>
      <c r="BK69" s="151"/>
      <c r="BL69" s="151"/>
      <c r="BM69" s="151"/>
      <c r="BN69" s="151"/>
      <c r="BO69" s="151"/>
      <c r="BP69" s="151"/>
      <c r="BQ69" s="60"/>
      <c r="BR69" s="151"/>
    </row>
    <row r="70" spans="1:70">
      <c r="A70" s="75" t="s">
        <v>73</v>
      </c>
      <c r="B70" s="137">
        <v>63628</v>
      </c>
      <c r="C70" s="137"/>
      <c r="D70" s="137">
        <v>39944</v>
      </c>
      <c r="E70" s="137"/>
      <c r="F70" s="137">
        <v>16744</v>
      </c>
      <c r="G70" s="137"/>
      <c r="H70" s="137">
        <v>5766</v>
      </c>
      <c r="I70" s="137"/>
      <c r="J70" s="137">
        <v>0</v>
      </c>
      <c r="K70" s="137"/>
      <c r="L70" s="137">
        <v>0</v>
      </c>
      <c r="M70" s="125"/>
      <c r="N70" s="137">
        <v>126082</v>
      </c>
      <c r="O70" s="60"/>
      <c r="P70" s="139">
        <v>66193</v>
      </c>
      <c r="Q70" s="139"/>
      <c r="R70" s="139">
        <v>37735</v>
      </c>
      <c r="S70" s="139"/>
      <c r="T70" s="139">
        <v>18070</v>
      </c>
      <c r="U70" s="139"/>
      <c r="V70" s="139">
        <v>5955</v>
      </c>
      <c r="W70" s="139"/>
      <c r="X70" s="139">
        <v>0</v>
      </c>
      <c r="Y70" s="139"/>
      <c r="Z70" s="139">
        <v>0</v>
      </c>
      <c r="AA70" s="60"/>
      <c r="AB70" s="139">
        <v>127953</v>
      </c>
      <c r="AC70" s="126"/>
      <c r="AD70" s="139">
        <v>69848</v>
      </c>
      <c r="AE70" s="139"/>
      <c r="AF70" s="139">
        <v>37868</v>
      </c>
      <c r="AG70" s="139"/>
      <c r="AH70" s="139">
        <v>18132</v>
      </c>
      <c r="AI70" s="139"/>
      <c r="AJ70" s="139">
        <v>5539</v>
      </c>
      <c r="AK70" s="139"/>
      <c r="AL70" s="139">
        <v>30</v>
      </c>
      <c r="AM70" s="139"/>
      <c r="AN70" s="139">
        <v>0</v>
      </c>
      <c r="AO70" s="60"/>
      <c r="AP70" s="139">
        <v>131417</v>
      </c>
      <c r="AQ70" s="126"/>
      <c r="AR70" s="139">
        <v>71547</v>
      </c>
      <c r="AS70" s="139"/>
      <c r="AT70" s="139">
        <v>35367</v>
      </c>
      <c r="AU70" s="139"/>
      <c r="AV70" s="139">
        <v>17322</v>
      </c>
      <c r="AW70" s="139"/>
      <c r="AX70" s="139">
        <v>5624</v>
      </c>
      <c r="AY70" s="139"/>
      <c r="AZ70" s="139">
        <v>0</v>
      </c>
      <c r="BA70" s="139"/>
      <c r="BB70" s="139">
        <v>0</v>
      </c>
      <c r="BC70" s="60"/>
      <c r="BD70" s="139">
        <v>129860</v>
      </c>
      <c r="BE70" s="126"/>
      <c r="BF70" s="139">
        <v>74372</v>
      </c>
      <c r="BG70" s="139"/>
      <c r="BH70" s="139">
        <v>36022</v>
      </c>
      <c r="BI70" s="139"/>
      <c r="BJ70" s="139">
        <v>15928</v>
      </c>
      <c r="BK70" s="139"/>
      <c r="BL70" s="139">
        <v>5402</v>
      </c>
      <c r="BM70" s="139"/>
      <c r="BN70" s="139">
        <v>0</v>
      </c>
      <c r="BO70" s="139"/>
      <c r="BP70" s="139">
        <v>0</v>
      </c>
      <c r="BQ70" s="60"/>
      <c r="BR70" s="139">
        <v>131724</v>
      </c>
    </row>
    <row r="71" spans="1:70">
      <c r="A71" s="75" t="s">
        <v>171</v>
      </c>
      <c r="B71" s="137">
        <v>53111</v>
      </c>
      <c r="C71" s="137"/>
      <c r="D71" s="137">
        <v>45679</v>
      </c>
      <c r="E71" s="137"/>
      <c r="F71" s="137">
        <v>19887</v>
      </c>
      <c r="G71" s="137"/>
      <c r="H71" s="137">
        <v>14739</v>
      </c>
      <c r="I71" s="137"/>
      <c r="J71" s="137">
        <v>0</v>
      </c>
      <c r="K71" s="137"/>
      <c r="L71" s="137">
        <v>0</v>
      </c>
      <c r="M71" s="125"/>
      <c r="N71" s="137">
        <v>133416</v>
      </c>
      <c r="O71" s="60"/>
      <c r="P71" s="139">
        <v>53600</v>
      </c>
      <c r="Q71" s="139"/>
      <c r="R71" s="139">
        <v>49225</v>
      </c>
      <c r="S71" s="139"/>
      <c r="T71" s="139">
        <v>24113</v>
      </c>
      <c r="U71" s="139"/>
      <c r="V71" s="139">
        <v>13871</v>
      </c>
      <c r="W71" s="139"/>
      <c r="X71" s="139">
        <v>0</v>
      </c>
      <c r="Y71" s="139"/>
      <c r="Z71" s="139">
        <v>0</v>
      </c>
      <c r="AA71" s="60"/>
      <c r="AB71" s="139">
        <v>140809</v>
      </c>
      <c r="AC71" s="126"/>
      <c r="AD71" s="139">
        <v>53628</v>
      </c>
      <c r="AE71" s="139"/>
      <c r="AF71" s="139">
        <v>46499</v>
      </c>
      <c r="AG71" s="139"/>
      <c r="AH71" s="139">
        <v>23612</v>
      </c>
      <c r="AI71" s="139"/>
      <c r="AJ71" s="139">
        <v>13712</v>
      </c>
      <c r="AK71" s="139"/>
      <c r="AL71" s="139">
        <v>-1</v>
      </c>
      <c r="AM71" s="139"/>
      <c r="AN71" s="139">
        <v>0</v>
      </c>
      <c r="AO71" s="60"/>
      <c r="AP71" s="139">
        <v>137450</v>
      </c>
      <c r="AQ71" s="126"/>
      <c r="AR71" s="139">
        <v>54158</v>
      </c>
      <c r="AS71" s="139"/>
      <c r="AT71" s="139">
        <v>46456</v>
      </c>
      <c r="AU71" s="139"/>
      <c r="AV71" s="139">
        <v>22582</v>
      </c>
      <c r="AW71" s="139"/>
      <c r="AX71" s="139">
        <v>13432</v>
      </c>
      <c r="AY71" s="139"/>
      <c r="AZ71" s="139">
        <v>65</v>
      </c>
      <c r="BA71" s="139"/>
      <c r="BB71" s="139">
        <v>0</v>
      </c>
      <c r="BC71" s="60"/>
      <c r="BD71" s="139">
        <v>136693</v>
      </c>
      <c r="BE71" s="126"/>
      <c r="BF71" s="139">
        <v>56610</v>
      </c>
      <c r="BG71" s="139"/>
      <c r="BH71" s="139">
        <v>46398</v>
      </c>
      <c r="BI71" s="139"/>
      <c r="BJ71" s="139">
        <v>21637</v>
      </c>
      <c r="BK71" s="139"/>
      <c r="BL71" s="139">
        <v>14172</v>
      </c>
      <c r="BM71" s="139"/>
      <c r="BN71" s="139">
        <v>61</v>
      </c>
      <c r="BO71" s="139"/>
      <c r="BP71" s="139">
        <v>0</v>
      </c>
      <c r="BQ71" s="60"/>
      <c r="BR71" s="139">
        <v>138878</v>
      </c>
    </row>
    <row r="72" spans="1:70">
      <c r="B72" s="98"/>
      <c r="C72" s="98"/>
      <c r="D72" s="98"/>
      <c r="E72" s="98"/>
      <c r="F72" s="98"/>
      <c r="G72" s="98"/>
      <c r="H72" s="98"/>
      <c r="I72" s="98"/>
      <c r="J72" s="98"/>
      <c r="K72" s="98"/>
      <c r="L72" s="98"/>
      <c r="M72" s="98"/>
      <c r="N72" s="70"/>
      <c r="O72" s="74"/>
      <c r="P72" s="74"/>
      <c r="Q72" s="74"/>
      <c r="R72" s="74"/>
      <c r="S72" s="74"/>
      <c r="T72" s="74"/>
      <c r="U72" s="74"/>
      <c r="V72" s="74"/>
      <c r="W72" s="74"/>
      <c r="X72" s="74"/>
      <c r="Y72" s="74"/>
      <c r="Z72" s="74"/>
      <c r="AA72" s="74"/>
      <c r="AB72" s="74"/>
      <c r="AC72" s="144"/>
      <c r="AD72" s="74"/>
      <c r="AE72" s="74"/>
      <c r="AF72" s="74"/>
      <c r="AG72" s="74"/>
      <c r="AH72" s="74"/>
      <c r="AI72" s="74"/>
      <c r="AJ72" s="74"/>
      <c r="AK72" s="74"/>
      <c r="AL72" s="74"/>
      <c r="AM72" s="74"/>
      <c r="AN72" s="74"/>
      <c r="AO72" s="74"/>
      <c r="AP72" s="74"/>
      <c r="AQ72" s="144"/>
      <c r="AR72" s="74"/>
      <c r="AS72" s="74"/>
      <c r="AT72" s="74"/>
      <c r="AU72" s="74"/>
      <c r="AV72" s="74"/>
      <c r="AW72" s="74"/>
      <c r="AX72" s="74"/>
      <c r="AY72" s="74"/>
      <c r="AZ72" s="74"/>
      <c r="BA72" s="74"/>
      <c r="BB72" s="74"/>
      <c r="BC72" s="74"/>
      <c r="BD72" s="74"/>
      <c r="BE72" s="144"/>
      <c r="BF72" s="74"/>
      <c r="BG72" s="74"/>
      <c r="BH72" s="74"/>
      <c r="BI72" s="74"/>
      <c r="BJ72" s="74"/>
      <c r="BK72" s="74"/>
      <c r="BL72" s="74"/>
      <c r="BM72" s="70"/>
      <c r="BN72" s="70"/>
      <c r="BO72" s="70"/>
      <c r="BP72" s="70"/>
      <c r="BQ72" s="70"/>
      <c r="BR72" s="70"/>
    </row>
    <row r="73" spans="1:70" ht="25.5">
      <c r="A73" s="152" t="s">
        <v>74</v>
      </c>
      <c r="B73" s="98"/>
      <c r="C73" s="98"/>
      <c r="D73" s="98"/>
      <c r="E73" s="98"/>
      <c r="F73" s="98"/>
      <c r="G73" s="98"/>
      <c r="H73" s="98"/>
      <c r="I73" s="98"/>
      <c r="J73" s="98"/>
      <c r="K73" s="98"/>
      <c r="L73" s="98"/>
      <c r="M73" s="98"/>
      <c r="N73" s="70"/>
      <c r="O73" s="74"/>
      <c r="P73" s="70"/>
      <c r="Q73" s="70"/>
      <c r="R73" s="70"/>
      <c r="S73" s="70"/>
      <c r="T73" s="70"/>
      <c r="U73" s="70"/>
      <c r="V73" s="70"/>
      <c r="W73" s="70"/>
      <c r="X73" s="70"/>
      <c r="Y73" s="70"/>
      <c r="Z73" s="70"/>
      <c r="AA73" s="70"/>
      <c r="AB73" s="70"/>
      <c r="AC73" s="144"/>
      <c r="AD73" s="70"/>
      <c r="AE73" s="70"/>
      <c r="AF73" s="70"/>
      <c r="AG73" s="70"/>
      <c r="AH73" s="70"/>
      <c r="AI73" s="70"/>
      <c r="AJ73" s="70"/>
      <c r="AK73" s="70"/>
      <c r="AL73" s="70"/>
      <c r="AM73" s="70"/>
      <c r="AN73" s="70"/>
      <c r="AO73" s="70"/>
      <c r="AP73" s="70"/>
      <c r="AQ73" s="144"/>
      <c r="AR73" s="70"/>
      <c r="AS73" s="70"/>
      <c r="AT73" s="70"/>
      <c r="AU73" s="70"/>
      <c r="AV73" s="70"/>
      <c r="AW73" s="70"/>
      <c r="AX73" s="70"/>
      <c r="AY73" s="70"/>
      <c r="AZ73" s="70"/>
      <c r="BA73" s="70"/>
      <c r="BB73" s="70"/>
      <c r="BC73" s="70"/>
      <c r="BD73" s="70"/>
      <c r="BE73" s="144"/>
      <c r="BF73" s="70"/>
      <c r="BG73" s="70"/>
      <c r="BH73" s="70"/>
      <c r="BI73" s="70"/>
      <c r="BJ73" s="70"/>
      <c r="BK73" s="70"/>
      <c r="BL73" s="70"/>
      <c r="BM73" s="70"/>
      <c r="BN73" s="70"/>
      <c r="BO73" s="70"/>
      <c r="BP73" s="70"/>
      <c r="BQ73" s="70"/>
      <c r="BR73" s="70"/>
    </row>
    <row r="74" spans="1:70">
      <c r="B74" s="98"/>
      <c r="C74" s="98"/>
      <c r="D74" s="98"/>
      <c r="E74" s="98"/>
      <c r="F74" s="98"/>
      <c r="G74" s="98"/>
      <c r="H74" s="98"/>
      <c r="I74" s="98"/>
      <c r="J74" s="98"/>
      <c r="K74" s="98"/>
      <c r="L74" s="98"/>
      <c r="M74" s="98"/>
      <c r="N74" s="98"/>
      <c r="O74" s="60"/>
      <c r="P74" s="98"/>
      <c r="Q74" s="98"/>
      <c r="R74" s="98"/>
      <c r="S74" s="98"/>
      <c r="T74" s="98"/>
      <c r="U74" s="98"/>
      <c r="V74" s="98"/>
      <c r="W74" s="98"/>
      <c r="X74" s="98"/>
      <c r="Y74" s="98"/>
      <c r="Z74" s="98"/>
      <c r="AA74" s="98"/>
      <c r="AB74" s="98"/>
      <c r="AC74" s="126"/>
      <c r="AD74" s="98"/>
      <c r="AE74" s="98"/>
      <c r="AF74" s="98"/>
      <c r="AG74" s="98"/>
      <c r="AH74" s="98"/>
      <c r="AI74" s="98"/>
      <c r="AJ74" s="98"/>
      <c r="AK74" s="98"/>
      <c r="AL74" s="98"/>
      <c r="AM74" s="98"/>
      <c r="AN74" s="98"/>
      <c r="AO74" s="98"/>
      <c r="AP74" s="98"/>
      <c r="AQ74" s="126"/>
      <c r="AR74" s="98"/>
      <c r="AS74" s="98"/>
      <c r="AT74" s="98"/>
      <c r="AU74" s="98"/>
      <c r="AV74" s="98"/>
      <c r="AW74" s="98"/>
      <c r="AX74" s="98"/>
      <c r="AY74" s="98"/>
      <c r="AZ74" s="98"/>
      <c r="BA74" s="98"/>
      <c r="BB74" s="98"/>
      <c r="BC74" s="98"/>
      <c r="BD74" s="98"/>
      <c r="BE74" s="126"/>
      <c r="BF74" s="98"/>
      <c r="BG74" s="98"/>
      <c r="BH74" s="98"/>
      <c r="BI74" s="98"/>
      <c r="BJ74" s="98"/>
      <c r="BK74" s="98"/>
      <c r="BL74" s="98"/>
      <c r="BM74" s="98"/>
      <c r="BN74" s="98"/>
      <c r="BO74" s="98"/>
      <c r="BP74" s="98"/>
      <c r="BQ74" s="98"/>
      <c r="BR74" s="98"/>
    </row>
    <row r="75" spans="1:70">
      <c r="B75" s="98"/>
      <c r="C75" s="98"/>
      <c r="D75" s="98"/>
      <c r="E75" s="98"/>
      <c r="F75" s="98"/>
      <c r="G75" s="98"/>
      <c r="H75" s="98"/>
      <c r="I75" s="98"/>
      <c r="J75" s="98"/>
      <c r="K75" s="98"/>
      <c r="L75" s="98"/>
      <c r="M75" s="98"/>
      <c r="N75" s="98"/>
      <c r="O75" s="60"/>
      <c r="P75" s="98"/>
      <c r="Q75" s="98"/>
      <c r="R75" s="98"/>
      <c r="S75" s="98"/>
      <c r="T75" s="98"/>
      <c r="U75" s="98"/>
      <c r="V75" s="98"/>
      <c r="W75" s="98"/>
      <c r="X75" s="98"/>
      <c r="Y75" s="98"/>
      <c r="Z75" s="98"/>
      <c r="AA75" s="98"/>
      <c r="AB75" s="98"/>
      <c r="AC75" s="126"/>
      <c r="AD75" s="98"/>
      <c r="AE75" s="98"/>
      <c r="AF75" s="98"/>
      <c r="AG75" s="98"/>
      <c r="AH75" s="98"/>
      <c r="AI75" s="98"/>
      <c r="AJ75" s="98"/>
      <c r="AK75" s="98"/>
      <c r="AL75" s="98"/>
      <c r="AM75" s="98"/>
      <c r="AN75" s="98"/>
      <c r="AO75" s="98"/>
      <c r="AP75" s="98"/>
      <c r="AQ75" s="126"/>
      <c r="AR75" s="98"/>
      <c r="AS75" s="98"/>
      <c r="AT75" s="98"/>
      <c r="AU75" s="98"/>
      <c r="AV75" s="98"/>
      <c r="AW75" s="98"/>
      <c r="AX75" s="98"/>
      <c r="AY75" s="98"/>
      <c r="AZ75" s="98"/>
      <c r="BA75" s="98"/>
      <c r="BB75" s="98"/>
      <c r="BC75" s="98"/>
      <c r="BD75" s="98"/>
      <c r="BE75" s="126"/>
      <c r="BF75" s="98"/>
      <c r="BG75" s="98"/>
      <c r="BH75" s="98"/>
      <c r="BI75" s="98"/>
      <c r="BJ75" s="98"/>
      <c r="BK75" s="98"/>
      <c r="BL75" s="98"/>
      <c r="BM75" s="98"/>
      <c r="BN75" s="98"/>
      <c r="BO75" s="98"/>
      <c r="BP75" s="98"/>
      <c r="BQ75" s="98"/>
      <c r="BR75" s="98"/>
    </row>
    <row r="76" spans="1:70" ht="180" customHeight="1">
      <c r="A76" s="152" t="s">
        <v>162</v>
      </c>
      <c r="B76" s="154"/>
      <c r="C76" s="154"/>
      <c r="D76" s="154"/>
      <c r="E76" s="154"/>
      <c r="F76" s="154"/>
      <c r="G76" s="154"/>
      <c r="H76" s="154"/>
      <c r="I76" s="154"/>
      <c r="J76" s="154"/>
      <c r="K76" s="154"/>
      <c r="L76" s="154"/>
      <c r="M76" s="154"/>
      <c r="N76" s="154"/>
      <c r="O76" s="60"/>
      <c r="P76" s="98"/>
      <c r="Q76" s="98"/>
      <c r="R76" s="98"/>
      <c r="S76" s="98"/>
      <c r="T76" s="98"/>
      <c r="U76" s="98"/>
      <c r="V76" s="98"/>
      <c r="W76" s="98"/>
      <c r="X76" s="98"/>
      <c r="Y76" s="98"/>
      <c r="Z76" s="98"/>
      <c r="AA76" s="98"/>
      <c r="AB76" s="98"/>
      <c r="AC76" s="126"/>
      <c r="AD76" s="98"/>
      <c r="AE76" s="98"/>
      <c r="AF76" s="98"/>
      <c r="AG76" s="98"/>
      <c r="AH76" s="98"/>
      <c r="AI76" s="98"/>
      <c r="AJ76" s="98"/>
      <c r="AK76" s="98"/>
      <c r="AL76" s="98"/>
      <c r="AM76" s="98"/>
      <c r="AN76" s="98"/>
      <c r="AO76" s="98"/>
      <c r="AP76" s="98"/>
      <c r="AQ76" s="126"/>
      <c r="AR76" s="98"/>
      <c r="AS76" s="98"/>
      <c r="AT76" s="98"/>
      <c r="AU76" s="98"/>
      <c r="AV76" s="98"/>
      <c r="AW76" s="98"/>
      <c r="AX76" s="98"/>
      <c r="AY76" s="98"/>
      <c r="AZ76" s="98"/>
      <c r="BA76" s="98"/>
      <c r="BB76" s="98"/>
      <c r="BC76" s="98"/>
      <c r="BD76" s="98"/>
      <c r="BE76" s="126"/>
      <c r="BF76" s="98"/>
      <c r="BG76" s="98"/>
      <c r="BH76" s="98"/>
      <c r="BI76" s="98"/>
      <c r="BJ76" s="98"/>
      <c r="BK76" s="98"/>
      <c r="BL76" s="98"/>
      <c r="BM76" s="98"/>
      <c r="BN76" s="98"/>
      <c r="BO76" s="98"/>
      <c r="BP76" s="98"/>
      <c r="BQ76" s="98"/>
      <c r="BR76" s="98"/>
    </row>
    <row r="77" spans="1:70">
      <c r="B77" s="98"/>
      <c r="C77" s="98"/>
      <c r="D77" s="98"/>
      <c r="E77" s="98"/>
      <c r="F77" s="98"/>
      <c r="G77" s="98"/>
      <c r="H77" s="98"/>
      <c r="I77" s="98"/>
      <c r="J77" s="98"/>
      <c r="K77" s="98"/>
      <c r="L77" s="98"/>
      <c r="M77" s="98"/>
      <c r="N77" s="98"/>
      <c r="O77" s="60"/>
      <c r="P77" s="98"/>
      <c r="Q77" s="98"/>
      <c r="R77" s="98"/>
      <c r="S77" s="98"/>
      <c r="T77" s="98"/>
      <c r="U77" s="98"/>
      <c r="V77" s="98"/>
      <c r="W77" s="98"/>
      <c r="X77" s="98"/>
      <c r="Y77" s="98"/>
      <c r="Z77" s="98"/>
      <c r="AA77" s="98"/>
      <c r="AB77" s="98"/>
      <c r="AC77" s="126"/>
      <c r="AD77" s="98"/>
      <c r="AE77" s="98"/>
      <c r="AF77" s="98"/>
      <c r="AG77" s="98"/>
      <c r="AH77" s="98"/>
      <c r="AI77" s="98"/>
      <c r="AJ77" s="98"/>
      <c r="AK77" s="98"/>
      <c r="AL77" s="98"/>
      <c r="AM77" s="98"/>
      <c r="AN77" s="98"/>
      <c r="AO77" s="98"/>
      <c r="AP77" s="98"/>
      <c r="AQ77" s="126"/>
      <c r="AR77" s="98"/>
      <c r="AS77" s="98"/>
      <c r="AT77" s="98"/>
      <c r="AU77" s="98"/>
      <c r="AV77" s="98"/>
      <c r="AW77" s="98"/>
      <c r="AX77" s="98"/>
      <c r="AY77" s="98"/>
      <c r="AZ77" s="98"/>
      <c r="BA77" s="98"/>
      <c r="BB77" s="98"/>
      <c r="BC77" s="98"/>
      <c r="BD77" s="98"/>
      <c r="BE77" s="126"/>
      <c r="BF77" s="98"/>
      <c r="BG77" s="98"/>
      <c r="BH77" s="98"/>
      <c r="BI77" s="98"/>
      <c r="BJ77" s="98"/>
      <c r="BK77" s="98"/>
      <c r="BL77" s="98"/>
      <c r="BM77" s="98"/>
      <c r="BN77" s="98"/>
      <c r="BO77" s="98"/>
      <c r="BP77" s="98"/>
      <c r="BQ77" s="98"/>
      <c r="BR77" s="98"/>
    </row>
    <row r="78" spans="1:70" ht="76.5" customHeight="1">
      <c r="A78" s="152" t="s">
        <v>127</v>
      </c>
      <c r="B78" s="98"/>
      <c r="C78" s="98"/>
      <c r="D78" s="98"/>
      <c r="E78" s="98"/>
      <c r="F78" s="98"/>
      <c r="G78" s="98"/>
      <c r="H78" s="98"/>
      <c r="I78" s="98"/>
      <c r="J78" s="98"/>
      <c r="K78" s="98"/>
      <c r="L78" s="98"/>
      <c r="M78" s="98"/>
      <c r="N78" s="98"/>
      <c r="O78" s="60"/>
      <c r="P78" s="98"/>
      <c r="Q78" s="98"/>
      <c r="R78" s="98"/>
      <c r="S78" s="98"/>
      <c r="T78" s="98"/>
      <c r="U78" s="98"/>
      <c r="V78" s="98"/>
      <c r="W78" s="98"/>
      <c r="X78" s="98"/>
      <c r="Y78" s="98"/>
      <c r="Z78" s="98"/>
      <c r="AA78" s="98"/>
      <c r="AB78" s="98"/>
      <c r="AC78" s="126"/>
      <c r="AD78" s="98"/>
      <c r="AE78" s="98"/>
      <c r="AF78" s="98"/>
      <c r="AG78" s="98"/>
      <c r="AH78" s="98"/>
      <c r="AI78" s="98"/>
      <c r="AJ78" s="98"/>
      <c r="AK78" s="98"/>
      <c r="AL78" s="98"/>
      <c r="AM78" s="98"/>
      <c r="AN78" s="98"/>
      <c r="AO78" s="98"/>
      <c r="AP78" s="98"/>
      <c r="AQ78" s="126"/>
      <c r="AR78" s="98"/>
      <c r="AS78" s="98"/>
      <c r="AT78" s="98"/>
      <c r="AU78" s="98"/>
      <c r="AV78" s="98"/>
      <c r="AW78" s="98"/>
      <c r="AX78" s="98"/>
      <c r="AY78" s="98"/>
      <c r="AZ78" s="98"/>
      <c r="BA78" s="98"/>
      <c r="BB78" s="98"/>
      <c r="BC78" s="98"/>
      <c r="BD78" s="98"/>
      <c r="BE78" s="126"/>
      <c r="BF78" s="98"/>
      <c r="BG78" s="98"/>
      <c r="BH78" s="98"/>
      <c r="BI78" s="98"/>
      <c r="BJ78" s="98"/>
      <c r="BK78" s="98"/>
      <c r="BL78" s="98"/>
      <c r="BM78" s="98"/>
      <c r="BN78" s="98"/>
      <c r="BO78" s="98"/>
      <c r="BP78" s="98"/>
      <c r="BQ78" s="98"/>
      <c r="BR78" s="98"/>
    </row>
    <row r="79" spans="1:70">
      <c r="B79" s="98"/>
      <c r="C79" s="98"/>
      <c r="D79" s="98"/>
      <c r="E79" s="98"/>
      <c r="F79" s="98"/>
      <c r="G79" s="98"/>
      <c r="H79" s="98"/>
      <c r="I79" s="98"/>
      <c r="J79" s="98"/>
      <c r="K79" s="98"/>
      <c r="L79" s="98"/>
      <c r="M79" s="98"/>
      <c r="N79" s="98"/>
      <c r="O79" s="60"/>
      <c r="P79" s="98"/>
      <c r="Q79" s="98"/>
      <c r="R79" s="98"/>
      <c r="S79" s="98"/>
      <c r="T79" s="98"/>
      <c r="U79" s="98"/>
      <c r="V79" s="98"/>
      <c r="W79" s="98"/>
      <c r="X79" s="98"/>
      <c r="Y79" s="98"/>
      <c r="Z79" s="98"/>
      <c r="AA79" s="98"/>
      <c r="AB79" s="98"/>
      <c r="AC79" s="126"/>
      <c r="AD79" s="98"/>
      <c r="AE79" s="98"/>
      <c r="AF79" s="98"/>
      <c r="AG79" s="98"/>
      <c r="AH79" s="98"/>
      <c r="AI79" s="98"/>
      <c r="AJ79" s="98"/>
      <c r="AK79" s="98"/>
      <c r="AL79" s="98"/>
      <c r="AM79" s="98"/>
      <c r="AN79" s="98"/>
      <c r="AO79" s="98"/>
      <c r="AP79" s="98"/>
      <c r="AQ79" s="126"/>
      <c r="AR79" s="98"/>
      <c r="AS79" s="98"/>
      <c r="AT79" s="98"/>
      <c r="AU79" s="98"/>
      <c r="AV79" s="98"/>
      <c r="AW79" s="98"/>
      <c r="AX79" s="98"/>
      <c r="AY79" s="98"/>
      <c r="AZ79" s="98"/>
      <c r="BA79" s="98"/>
      <c r="BB79" s="98"/>
      <c r="BC79" s="98"/>
      <c r="BD79" s="98"/>
      <c r="BE79" s="126"/>
      <c r="BF79" s="98"/>
      <c r="BG79" s="98"/>
      <c r="BH79" s="98"/>
      <c r="BI79" s="98"/>
      <c r="BJ79" s="98"/>
      <c r="BK79" s="98"/>
      <c r="BL79" s="98"/>
      <c r="BM79" s="98"/>
      <c r="BN79" s="98"/>
      <c r="BO79" s="98"/>
      <c r="BP79" s="98"/>
      <c r="BQ79" s="98"/>
      <c r="BR79" s="98"/>
    </row>
    <row r="80" spans="1:70">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126"/>
      <c r="AD80" s="98"/>
      <c r="AE80" s="98"/>
      <c r="AF80" s="98"/>
      <c r="AG80" s="98"/>
      <c r="AH80" s="98"/>
      <c r="AI80" s="98"/>
      <c r="AJ80" s="98"/>
      <c r="AK80" s="98"/>
      <c r="AL80" s="98"/>
      <c r="AM80" s="98"/>
      <c r="AN80" s="98"/>
      <c r="AO80" s="98"/>
      <c r="AP80" s="98"/>
      <c r="AQ80" s="126"/>
      <c r="AR80" s="98"/>
      <c r="AS80" s="98"/>
      <c r="AT80" s="98"/>
      <c r="AU80" s="98"/>
      <c r="AV80" s="98"/>
      <c r="AW80" s="98"/>
      <c r="AX80" s="98"/>
      <c r="AY80" s="98"/>
      <c r="AZ80" s="98"/>
      <c r="BA80" s="98"/>
      <c r="BB80" s="98"/>
      <c r="BC80" s="98"/>
      <c r="BD80" s="98"/>
      <c r="BE80" s="126"/>
      <c r="BF80" s="98"/>
      <c r="BG80" s="98"/>
      <c r="BH80" s="98"/>
      <c r="BI80" s="98"/>
      <c r="BJ80" s="98"/>
      <c r="BK80" s="98"/>
      <c r="BL80" s="98"/>
      <c r="BM80" s="98"/>
      <c r="BN80" s="98"/>
      <c r="BO80" s="98"/>
      <c r="BP80" s="98"/>
      <c r="BQ80" s="98"/>
      <c r="BR80" s="98"/>
    </row>
    <row r="81" spans="2:70">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126"/>
      <c r="AD81" s="98"/>
      <c r="AE81" s="98"/>
      <c r="AF81" s="98"/>
      <c r="AG81" s="98"/>
      <c r="AH81" s="98"/>
      <c r="AI81" s="98"/>
      <c r="AJ81" s="98"/>
      <c r="AK81" s="98"/>
      <c r="AL81" s="98"/>
      <c r="AM81" s="98"/>
      <c r="AN81" s="98"/>
      <c r="AO81" s="98"/>
      <c r="AP81" s="98"/>
      <c r="AQ81" s="126"/>
      <c r="AR81" s="98"/>
      <c r="AS81" s="98"/>
      <c r="AT81" s="98"/>
      <c r="AU81" s="98"/>
      <c r="AV81" s="98"/>
      <c r="AW81" s="98"/>
      <c r="AX81" s="98"/>
      <c r="AY81" s="98"/>
      <c r="AZ81" s="98"/>
      <c r="BA81" s="98"/>
      <c r="BB81" s="98"/>
      <c r="BC81" s="98"/>
      <c r="BD81" s="98"/>
      <c r="BE81" s="126"/>
      <c r="BF81" s="98"/>
      <c r="BG81" s="98"/>
      <c r="BH81" s="98"/>
      <c r="BI81" s="98"/>
      <c r="BJ81" s="98"/>
      <c r="BK81" s="98"/>
      <c r="BL81" s="98"/>
      <c r="BM81" s="98"/>
      <c r="BN81" s="98"/>
      <c r="BO81" s="98"/>
      <c r="BP81" s="98"/>
      <c r="BQ81" s="98"/>
      <c r="BR81" s="98"/>
    </row>
    <row r="82" spans="2:70">
      <c r="O82" s="21"/>
      <c r="AC82" s="21"/>
      <c r="AQ82" s="21"/>
      <c r="BE82" s="21"/>
    </row>
    <row r="83" spans="2:70">
      <c r="O83" s="21"/>
      <c r="AC83" s="21"/>
      <c r="AQ83" s="21"/>
      <c r="BE83" s="21"/>
    </row>
    <row r="84" spans="2:70">
      <c r="O84" s="21"/>
      <c r="AC84" s="21"/>
      <c r="AQ84" s="21"/>
      <c r="BE84" s="21"/>
    </row>
    <row r="85" spans="2:70">
      <c r="O85" s="21"/>
      <c r="AC85" s="21"/>
      <c r="AQ85" s="21"/>
      <c r="BE85" s="21"/>
    </row>
    <row r="86" spans="2:70">
      <c r="O86" s="21"/>
      <c r="AC86" s="21"/>
      <c r="AQ86" s="21"/>
      <c r="BE86" s="21"/>
    </row>
    <row r="87" spans="2:70">
      <c r="O87" s="21"/>
      <c r="AC87" s="21"/>
      <c r="AQ87" s="21"/>
      <c r="BE87" s="21"/>
    </row>
    <row r="88" spans="2:70">
      <c r="O88" s="21"/>
      <c r="AC88" s="21"/>
      <c r="AQ88" s="21"/>
      <c r="BE88" s="21"/>
    </row>
    <row r="89" spans="2:70">
      <c r="O89" s="21"/>
      <c r="AC89" s="21"/>
      <c r="AQ89" s="21"/>
      <c r="BE89" s="21"/>
    </row>
    <row r="90" spans="2:70">
      <c r="O90" s="21"/>
      <c r="AC90" s="21"/>
      <c r="AQ90" s="21"/>
      <c r="BE90" s="21"/>
    </row>
  </sheetData>
  <customSheetViews>
    <customSheetView guid="{6A6962C3-E482-4427-A8C8-08CAA95BA31A}">
      <pane xSplit="1" ySplit="2" topLeftCell="N3" activePane="bottomRight" state="frozen"/>
      <selection pane="bottomRight" activeCell="P9" sqref="P9:AB26"/>
      <colBreaks count="12" manualBreakCount="12">
        <brk id="15" max="1048575" man="1"/>
        <brk id="29" max="1048575" man="1"/>
        <brk id="43" max="1048575" man="1"/>
        <brk id="57" max="1048575" man="1"/>
        <brk id="71" max="1048575" man="1"/>
        <brk id="85" max="1048575" man="1"/>
        <brk id="99" max="1048575" man="1"/>
        <brk id="113" max="1048575" man="1"/>
        <brk id="127" max="1048575" man="1"/>
        <brk id="141" max="1048575" man="1"/>
        <brk id="155" max="1048575" man="1"/>
        <brk id="169" max="1048575" man="1"/>
      </colBreaks>
      <pageMargins left="0.70866141732283472" right="0.70866141732283472" top="0.74803149606299213" bottom="0.74803149606299213" header="0.31496062992125984" footer="0.31496062992125984"/>
      <pageSetup paperSize="9" scale="54" fitToWidth="5" orientation="portrait" r:id="rId1"/>
      <headerFooter>
        <oddFooter>&amp;LRESTRICTED</oddFooter>
        <evenFooter>&amp;LRESTRICTED</evenFooter>
        <firstFooter>&amp;LRESTRICTED</firstFooter>
      </headerFooter>
    </customSheetView>
    <customSheetView guid="{65D6365A-09F6-4C54-BF18-DD6F56EE25F0}">
      <pane xSplit="1" ySplit="2" topLeftCell="B3" activePane="bottomRight" state="frozen"/>
      <selection pane="bottomRight" activeCell="A9" sqref="A9"/>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2"/>
      <headerFooter>
        <oddFooter>&amp;LRESTRICTED</oddFooter>
        <evenFooter>&amp;LRESTRICTED</evenFooter>
        <firstFooter>&amp;LRESTRICTED</firstFooter>
      </headerFooter>
    </customSheetView>
    <customSheetView guid="{63494AB2-E4F7-49AE-BCF8-5BAC74DABC17}">
      <pane xSplit="1" ySplit="2" topLeftCell="B3" activePane="bottomRight" state="frozen"/>
      <selection pane="bottomRight" activeCell="A9" sqref="A9"/>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3"/>
      <headerFooter>
        <oddFooter>&amp;LRESTRICTED</oddFooter>
        <evenFooter>&amp;LRESTRICTED</evenFooter>
        <firstFooter>&amp;LRESTRICTED</firstFooter>
      </headerFooter>
    </customSheetView>
    <customSheetView guid="{DD55E124-48E0-4190-9E06-2A6BC9CA3509}">
      <pane xSplit="1" ySplit="7" topLeftCell="B14" activePane="bottomRight" state="frozen"/>
      <selection pane="bottomRight" activeCell="B30" sqref="B30:BR30"/>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4"/>
      <headerFooter>
        <oddFooter>&amp;LRESTRICTED</oddFooter>
        <evenFooter>&amp;LRESTRICTED</evenFooter>
        <firstFooter>&amp;LRESTRICTED</firstFooter>
      </headerFooter>
    </customSheetView>
  </customSheetViews>
  <mergeCells count="62">
    <mergeCell ref="BO64:BO65"/>
    <mergeCell ref="BA64:BA65"/>
    <mergeCell ref="BG64:BG65"/>
    <mergeCell ref="BI64:BI65"/>
    <mergeCell ref="BK64:BK65"/>
    <mergeCell ref="BM64:BM65"/>
    <mergeCell ref="AM64:AM65"/>
    <mergeCell ref="AS64:AS65"/>
    <mergeCell ref="AU64:AU65"/>
    <mergeCell ref="AW64:AW65"/>
    <mergeCell ref="AY64:AY65"/>
    <mergeCell ref="Y64:Y65"/>
    <mergeCell ref="AE64:AE65"/>
    <mergeCell ref="AG64:AG65"/>
    <mergeCell ref="AI64:AI65"/>
    <mergeCell ref="AK64:AK65"/>
    <mergeCell ref="K64:K65"/>
    <mergeCell ref="Q64:Q65"/>
    <mergeCell ref="S64:S65"/>
    <mergeCell ref="U64:U65"/>
    <mergeCell ref="W64:W65"/>
    <mergeCell ref="A64:A65"/>
    <mergeCell ref="C64:C65"/>
    <mergeCell ref="E64:E65"/>
    <mergeCell ref="G64:G65"/>
    <mergeCell ref="I64:I65"/>
    <mergeCell ref="B63:N63"/>
    <mergeCell ref="P63:AB63"/>
    <mergeCell ref="AD63:AP63"/>
    <mergeCell ref="AR63:BD63"/>
    <mergeCell ref="BF63:BR63"/>
    <mergeCell ref="I4:I5"/>
    <mergeCell ref="W4:W5"/>
    <mergeCell ref="AK4:AK5"/>
    <mergeCell ref="AY4:AY5"/>
    <mergeCell ref="BM4:BM5"/>
    <mergeCell ref="BG4:BG5"/>
    <mergeCell ref="BI4:BI5"/>
    <mergeCell ref="BK4:BK5"/>
    <mergeCell ref="BF3:BR3"/>
    <mergeCell ref="A4:A5"/>
    <mergeCell ref="C4:C5"/>
    <mergeCell ref="E4:E5"/>
    <mergeCell ref="G4:G5"/>
    <mergeCell ref="K4:K5"/>
    <mergeCell ref="AG4:AG5"/>
    <mergeCell ref="B3:N3"/>
    <mergeCell ref="P3:AB3"/>
    <mergeCell ref="AD3:AP3"/>
    <mergeCell ref="AR3:BD3"/>
    <mergeCell ref="Q4:Q5"/>
    <mergeCell ref="S4:S5"/>
    <mergeCell ref="U4:U5"/>
    <mergeCell ref="Y4:Y5"/>
    <mergeCell ref="AE4:AE5"/>
    <mergeCell ref="BO4:BO5"/>
    <mergeCell ref="AI4:AI5"/>
    <mergeCell ref="AM4:AM5"/>
    <mergeCell ref="AS4:AS5"/>
    <mergeCell ref="AU4:AU5"/>
    <mergeCell ref="AW4:AW5"/>
    <mergeCell ref="BA4:BA5"/>
  </mergeCells>
  <pageMargins left="0.23622047244094491" right="0.23622047244094491" top="0.74803149606299213" bottom="0.74803149606299213" header="0.31496062992125984" footer="0.31496062992125984"/>
  <pageSetup paperSize="9" scale="65" fitToWidth="5" fitToHeight="100" orientation="portrait" r:id="rId5"/>
  <headerFooter>
    <evenFooter>&amp;LPUBLIC</evenFooter>
    <firstFooter>&amp;LPUBLIC</firstFooter>
  </headerFooter>
  <colBreaks count="4" manualBreakCount="4">
    <brk id="14" max="1048575" man="1"/>
    <brk id="29" max="1048575" man="1"/>
    <brk id="43" max="1048575" man="1"/>
    <brk id="5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0"/>
  <sheetViews>
    <sheetView zoomScaleNormal="100" zoomScaleSheetLayoutView="100" workbookViewId="0">
      <pane xSplit="1" ySplit="9" topLeftCell="B48"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49.28515625" style="20" customWidth="1"/>
    <col min="2" max="2" width="11.5703125" style="21" customWidth="1"/>
    <col min="3" max="3" width="2.7109375" style="21" customWidth="1"/>
    <col min="4" max="4" width="11.5703125" style="21" customWidth="1"/>
    <col min="5" max="5" width="2.7109375" style="21" customWidth="1"/>
    <col min="6" max="6" width="11.5703125" style="21" customWidth="1"/>
    <col min="7" max="7" width="2.7109375" style="21" customWidth="1"/>
    <col min="8" max="8" width="11.5703125" style="21" customWidth="1"/>
    <col min="9" max="9" width="2.7109375" style="21" customWidth="1"/>
    <col min="10" max="10" width="11.5703125" style="21" customWidth="1"/>
    <col min="11" max="11" width="2.7109375" style="21" customWidth="1"/>
    <col min="12" max="12" width="11.5703125" style="21" customWidth="1"/>
    <col min="13" max="13" width="2.7109375" style="21" customWidth="1"/>
    <col min="14" max="14" width="11.42578125" style="21" customWidth="1"/>
    <col min="15" max="15" width="2.7109375" style="108" customWidth="1"/>
    <col min="16" max="16" width="11.5703125" style="21" customWidth="1"/>
    <col min="17" max="17" width="2.7109375" style="21" customWidth="1"/>
    <col min="18" max="18" width="11.5703125" style="21" customWidth="1"/>
    <col min="19" max="19" width="2.7109375" style="21" customWidth="1"/>
    <col min="20" max="20" width="11.5703125" style="21" customWidth="1"/>
    <col min="21" max="21" width="2.7109375" style="21" customWidth="1"/>
    <col min="22" max="22" width="11.5703125" style="21" customWidth="1"/>
    <col min="23" max="23" width="2.7109375" style="21" customWidth="1"/>
    <col min="24" max="24" width="11.5703125" style="21" customWidth="1"/>
    <col min="25" max="25" width="2.7109375" style="21" customWidth="1"/>
    <col min="26" max="26" width="11.5703125" style="21" customWidth="1"/>
    <col min="27" max="27" width="2.7109375" style="21" customWidth="1"/>
    <col min="28" max="28" width="11.42578125" style="21" customWidth="1"/>
    <col min="29" max="29" width="2.7109375" style="108" customWidth="1"/>
    <col min="30" max="30" width="11.5703125" style="21" customWidth="1"/>
    <col min="31" max="31" width="2.7109375" style="21" customWidth="1"/>
    <col min="32" max="32" width="11.5703125" style="21" customWidth="1"/>
    <col min="33" max="33" width="2.7109375" style="21" customWidth="1"/>
    <col min="34" max="34" width="11.5703125" style="21" customWidth="1"/>
    <col min="35" max="35" width="2.7109375" style="21" customWidth="1"/>
    <col min="36" max="36" width="11.5703125" style="21" customWidth="1"/>
    <col min="37" max="37" width="2.7109375" style="21" customWidth="1"/>
    <col min="38" max="38" width="11.5703125" style="21" customWidth="1"/>
    <col min="39" max="39" width="2.7109375" style="21" customWidth="1"/>
    <col min="40" max="40" width="11.5703125" style="21" customWidth="1"/>
    <col min="41" max="41" width="2.7109375" style="21" customWidth="1"/>
    <col min="42" max="42" width="11.42578125" style="21" customWidth="1"/>
    <col min="43" max="43" width="2.7109375" style="108" customWidth="1"/>
    <col min="44" max="44" width="11.5703125" style="21" customWidth="1"/>
    <col min="45" max="45" width="2.7109375" style="21" customWidth="1"/>
    <col min="46" max="46" width="11.5703125" style="21" customWidth="1"/>
    <col min="47" max="47" width="2.7109375" style="21" customWidth="1"/>
    <col min="48" max="48" width="11.5703125" style="21" customWidth="1"/>
    <col min="49" max="49" width="2.7109375" style="21" customWidth="1"/>
    <col min="50" max="50" width="11.5703125" style="21" customWidth="1"/>
    <col min="51" max="51" width="2.7109375" style="21" customWidth="1"/>
    <col min="52" max="52" width="11.5703125" style="21" customWidth="1"/>
    <col min="53" max="53" width="2.7109375" style="21" customWidth="1"/>
    <col min="54" max="54" width="11.5703125" style="21" customWidth="1"/>
    <col min="55" max="55" width="2.7109375" style="21" customWidth="1"/>
    <col min="56" max="56" width="11.42578125" style="21" customWidth="1"/>
    <col min="57" max="57" width="2.7109375" style="108" customWidth="1"/>
    <col min="58" max="58" width="11.5703125" style="21" customWidth="1"/>
    <col min="59" max="59" width="2.7109375" style="21" customWidth="1"/>
    <col min="60" max="60" width="11.5703125" style="21" customWidth="1"/>
    <col min="61" max="61" width="2.7109375" style="21" customWidth="1"/>
    <col min="62" max="62" width="11.5703125" style="21" customWidth="1"/>
    <col min="63" max="63" width="2.7109375" style="21" customWidth="1"/>
    <col min="64" max="64" width="11.5703125" style="21" customWidth="1"/>
    <col min="65" max="65" width="2.7109375" style="21" customWidth="1"/>
    <col min="66" max="66" width="11.5703125" style="21" customWidth="1"/>
    <col min="67" max="67" width="2.7109375" style="21" customWidth="1"/>
    <col min="68" max="68" width="11.5703125" style="21" customWidth="1"/>
    <col min="69" max="69" width="2.7109375" style="21" customWidth="1"/>
    <col min="70" max="70" width="11.42578125" style="21" customWidth="1"/>
    <col min="71" max="16384" width="9.140625" style="20"/>
  </cols>
  <sheetData>
    <row r="1" spans="1:70" ht="14.25">
      <c r="A1" s="8" t="s">
        <v>108</v>
      </c>
    </row>
    <row r="2" spans="1:70">
      <c r="A2" s="9" t="s">
        <v>70</v>
      </c>
    </row>
    <row r="3" spans="1:70" ht="12" customHeight="1">
      <c r="A3" s="75"/>
      <c r="B3" s="367" t="s">
        <v>114</v>
      </c>
      <c r="C3" s="367"/>
      <c r="D3" s="367"/>
      <c r="E3" s="367"/>
      <c r="F3" s="367"/>
      <c r="G3" s="367"/>
      <c r="H3" s="367"/>
      <c r="I3" s="367"/>
      <c r="J3" s="367"/>
      <c r="K3" s="367"/>
      <c r="L3" s="367"/>
      <c r="M3" s="367"/>
      <c r="N3" s="367"/>
      <c r="P3" s="364" t="s">
        <v>115</v>
      </c>
      <c r="Q3" s="364"/>
      <c r="R3" s="364"/>
      <c r="S3" s="364"/>
      <c r="T3" s="364"/>
      <c r="U3" s="364"/>
      <c r="V3" s="364"/>
      <c r="W3" s="364"/>
      <c r="X3" s="364"/>
      <c r="Y3" s="364"/>
      <c r="Z3" s="364"/>
      <c r="AA3" s="364"/>
      <c r="AB3" s="364"/>
      <c r="AC3" s="109"/>
      <c r="AD3" s="364" t="s">
        <v>116</v>
      </c>
      <c r="AE3" s="364"/>
      <c r="AF3" s="364"/>
      <c r="AG3" s="364"/>
      <c r="AH3" s="364"/>
      <c r="AI3" s="364"/>
      <c r="AJ3" s="364"/>
      <c r="AK3" s="364"/>
      <c r="AL3" s="364"/>
      <c r="AM3" s="364"/>
      <c r="AN3" s="364"/>
      <c r="AO3" s="364"/>
      <c r="AP3" s="364"/>
      <c r="AQ3" s="109"/>
      <c r="AR3" s="364" t="s">
        <v>117</v>
      </c>
      <c r="AS3" s="364"/>
      <c r="AT3" s="364"/>
      <c r="AU3" s="364"/>
      <c r="AV3" s="364"/>
      <c r="AW3" s="364"/>
      <c r="AX3" s="364"/>
      <c r="AY3" s="364"/>
      <c r="AZ3" s="364"/>
      <c r="BA3" s="364"/>
      <c r="BB3" s="364"/>
      <c r="BC3" s="364"/>
      <c r="BD3" s="364"/>
      <c r="BE3" s="109"/>
      <c r="BF3" s="364" t="s">
        <v>118</v>
      </c>
      <c r="BG3" s="364"/>
      <c r="BH3" s="364"/>
      <c r="BI3" s="364"/>
      <c r="BJ3" s="364"/>
      <c r="BK3" s="364"/>
      <c r="BL3" s="364"/>
      <c r="BM3" s="364"/>
      <c r="BN3" s="364"/>
      <c r="BO3" s="364"/>
      <c r="BP3" s="364"/>
      <c r="BQ3" s="364"/>
      <c r="BR3" s="364"/>
    </row>
    <row r="4" spans="1:70" ht="12" customHeight="1">
      <c r="A4" s="368"/>
      <c r="B4" s="110" t="s">
        <v>17</v>
      </c>
      <c r="C4" s="369"/>
      <c r="D4" s="110"/>
      <c r="E4" s="369"/>
      <c r="F4" s="110" t="s">
        <v>22</v>
      </c>
      <c r="G4" s="371"/>
      <c r="H4" s="110"/>
      <c r="I4" s="371"/>
      <c r="J4" s="110"/>
      <c r="K4" s="371"/>
      <c r="L4" s="110"/>
      <c r="M4" s="111"/>
      <c r="N4" s="110"/>
      <c r="O4" s="112"/>
      <c r="P4" s="113" t="s">
        <v>17</v>
      </c>
      <c r="Q4" s="365"/>
      <c r="R4" s="113"/>
      <c r="S4" s="365"/>
      <c r="T4" s="113" t="s">
        <v>22</v>
      </c>
      <c r="U4" s="365"/>
      <c r="V4" s="113"/>
      <c r="W4" s="365"/>
      <c r="X4" s="113"/>
      <c r="Y4" s="365"/>
      <c r="Z4" s="113"/>
      <c r="AA4" s="112"/>
      <c r="AB4" s="113"/>
      <c r="AC4" s="114"/>
      <c r="AD4" s="115" t="s">
        <v>17</v>
      </c>
      <c r="AE4" s="365"/>
      <c r="AF4" s="115"/>
      <c r="AG4" s="365"/>
      <c r="AH4" s="113" t="s">
        <v>22</v>
      </c>
      <c r="AI4" s="365"/>
      <c r="AJ4" s="113"/>
      <c r="AK4" s="365"/>
      <c r="AL4" s="113"/>
      <c r="AM4" s="365"/>
      <c r="AN4" s="113"/>
      <c r="AO4" s="112"/>
      <c r="AP4" s="113"/>
      <c r="AQ4" s="114"/>
      <c r="AR4" s="115" t="s">
        <v>17</v>
      </c>
      <c r="AS4" s="365"/>
      <c r="AT4" s="113"/>
      <c r="AU4" s="365"/>
      <c r="AV4" s="113" t="s">
        <v>22</v>
      </c>
      <c r="AW4" s="365"/>
      <c r="AX4" s="113"/>
      <c r="AY4" s="365"/>
      <c r="AZ4" s="113"/>
      <c r="BA4" s="365"/>
      <c r="BB4" s="113"/>
      <c r="BC4" s="112"/>
      <c r="BD4" s="113"/>
      <c r="BE4" s="114"/>
      <c r="BF4" s="113" t="s">
        <v>17</v>
      </c>
      <c r="BG4" s="365"/>
      <c r="BH4" s="113"/>
      <c r="BI4" s="365"/>
      <c r="BJ4" s="113" t="s">
        <v>22</v>
      </c>
      <c r="BK4" s="365"/>
      <c r="BL4" s="113"/>
      <c r="BM4" s="365"/>
      <c r="BN4" s="113"/>
      <c r="BO4" s="365"/>
      <c r="BP4" s="113"/>
      <c r="BQ4" s="112"/>
      <c r="BR4" s="113"/>
    </row>
    <row r="5" spans="1:70" ht="12" customHeight="1">
      <c r="A5" s="368"/>
      <c r="B5" s="116" t="s">
        <v>18</v>
      </c>
      <c r="C5" s="369"/>
      <c r="D5" s="116"/>
      <c r="E5" s="370"/>
      <c r="F5" s="116" t="s">
        <v>18</v>
      </c>
      <c r="G5" s="371"/>
      <c r="H5" s="116" t="s">
        <v>22</v>
      </c>
      <c r="I5" s="371"/>
      <c r="J5" s="116"/>
      <c r="K5" s="371"/>
      <c r="L5" s="116" t="s">
        <v>26</v>
      </c>
      <c r="M5" s="111"/>
      <c r="N5" s="116"/>
      <c r="O5" s="112"/>
      <c r="P5" s="117" t="s">
        <v>18</v>
      </c>
      <c r="Q5" s="365"/>
      <c r="R5" s="117"/>
      <c r="S5" s="366"/>
      <c r="T5" s="117" t="s">
        <v>18</v>
      </c>
      <c r="U5" s="365"/>
      <c r="V5" s="117" t="s">
        <v>22</v>
      </c>
      <c r="W5" s="365"/>
      <c r="X5" s="117"/>
      <c r="Y5" s="365"/>
      <c r="Z5" s="117" t="s">
        <v>26</v>
      </c>
      <c r="AA5" s="112"/>
      <c r="AB5" s="117"/>
      <c r="AC5" s="114"/>
      <c r="AD5" s="117" t="s">
        <v>18</v>
      </c>
      <c r="AE5" s="365"/>
      <c r="AF5" s="117"/>
      <c r="AG5" s="366"/>
      <c r="AH5" s="117" t="s">
        <v>18</v>
      </c>
      <c r="AI5" s="365"/>
      <c r="AJ5" s="117" t="s">
        <v>22</v>
      </c>
      <c r="AK5" s="365"/>
      <c r="AL5" s="117"/>
      <c r="AM5" s="365"/>
      <c r="AN5" s="117" t="s">
        <v>26</v>
      </c>
      <c r="AO5" s="112"/>
      <c r="AP5" s="117"/>
      <c r="AQ5" s="114"/>
      <c r="AR5" s="117" t="s">
        <v>18</v>
      </c>
      <c r="AS5" s="365"/>
      <c r="AT5" s="117"/>
      <c r="AU5" s="366"/>
      <c r="AV5" s="117" t="s">
        <v>18</v>
      </c>
      <c r="AW5" s="365"/>
      <c r="AX5" s="117" t="s">
        <v>22</v>
      </c>
      <c r="AY5" s="365"/>
      <c r="AZ5" s="117"/>
      <c r="BA5" s="365"/>
      <c r="BB5" s="117" t="s">
        <v>26</v>
      </c>
      <c r="BC5" s="112"/>
      <c r="BD5" s="117"/>
      <c r="BE5" s="114"/>
      <c r="BF5" s="117" t="s">
        <v>18</v>
      </c>
      <c r="BG5" s="365"/>
      <c r="BH5" s="117"/>
      <c r="BI5" s="366"/>
      <c r="BJ5" s="117" t="s">
        <v>18</v>
      </c>
      <c r="BK5" s="365"/>
      <c r="BL5" s="117" t="s">
        <v>22</v>
      </c>
      <c r="BM5" s="365"/>
      <c r="BN5" s="117"/>
      <c r="BO5" s="365"/>
      <c r="BP5" s="117" t="s">
        <v>26</v>
      </c>
      <c r="BQ5" s="112"/>
      <c r="BR5" s="117"/>
    </row>
    <row r="6" spans="1:70" ht="12" customHeight="1">
      <c r="A6" s="75"/>
      <c r="B6" s="116" t="s">
        <v>19</v>
      </c>
      <c r="C6" s="118"/>
      <c r="D6" s="116" t="s">
        <v>21</v>
      </c>
      <c r="E6" s="119"/>
      <c r="F6" s="116" t="s">
        <v>23</v>
      </c>
      <c r="G6" s="120"/>
      <c r="H6" s="116" t="s">
        <v>75</v>
      </c>
      <c r="I6" s="120"/>
      <c r="J6" s="116"/>
      <c r="K6" s="120"/>
      <c r="L6" s="116" t="s">
        <v>27</v>
      </c>
      <c r="M6" s="111"/>
      <c r="N6" s="116"/>
      <c r="O6" s="112"/>
      <c r="P6" s="117" t="s">
        <v>19</v>
      </c>
      <c r="Q6" s="121"/>
      <c r="R6" s="117" t="s">
        <v>21</v>
      </c>
      <c r="S6" s="112"/>
      <c r="T6" s="117" t="s">
        <v>23</v>
      </c>
      <c r="U6" s="121"/>
      <c r="V6" s="117" t="s">
        <v>75</v>
      </c>
      <c r="W6" s="121"/>
      <c r="X6" s="117"/>
      <c r="Y6" s="121"/>
      <c r="Z6" s="117" t="s">
        <v>27</v>
      </c>
      <c r="AA6" s="112"/>
      <c r="AB6" s="117"/>
      <c r="AC6" s="114"/>
      <c r="AD6" s="117" t="s">
        <v>19</v>
      </c>
      <c r="AE6" s="121"/>
      <c r="AF6" s="117" t="s">
        <v>21</v>
      </c>
      <c r="AG6" s="112"/>
      <c r="AH6" s="117" t="s">
        <v>23</v>
      </c>
      <c r="AI6" s="121"/>
      <c r="AJ6" s="117" t="s">
        <v>75</v>
      </c>
      <c r="AK6" s="121"/>
      <c r="AL6" s="117"/>
      <c r="AM6" s="121"/>
      <c r="AN6" s="117" t="s">
        <v>27</v>
      </c>
      <c r="AO6" s="112"/>
      <c r="AP6" s="117"/>
      <c r="AQ6" s="114"/>
      <c r="AR6" s="117" t="s">
        <v>19</v>
      </c>
      <c r="AS6" s="121"/>
      <c r="AT6" s="117" t="s">
        <v>21</v>
      </c>
      <c r="AU6" s="112"/>
      <c r="AV6" s="117" t="s">
        <v>23</v>
      </c>
      <c r="AW6" s="121"/>
      <c r="AX6" s="117" t="s">
        <v>75</v>
      </c>
      <c r="AY6" s="121"/>
      <c r="AZ6" s="117"/>
      <c r="BA6" s="121"/>
      <c r="BB6" s="117" t="s">
        <v>27</v>
      </c>
      <c r="BC6" s="112"/>
      <c r="BD6" s="117"/>
      <c r="BE6" s="114"/>
      <c r="BF6" s="117" t="s">
        <v>19</v>
      </c>
      <c r="BG6" s="121"/>
      <c r="BH6" s="117" t="s">
        <v>21</v>
      </c>
      <c r="BI6" s="112"/>
      <c r="BJ6" s="117" t="s">
        <v>23</v>
      </c>
      <c r="BK6" s="121"/>
      <c r="BL6" s="117" t="s">
        <v>75</v>
      </c>
      <c r="BM6" s="121"/>
      <c r="BN6" s="117"/>
      <c r="BO6" s="121"/>
      <c r="BP6" s="117" t="s">
        <v>27</v>
      </c>
      <c r="BQ6" s="112"/>
      <c r="BR6" s="117"/>
    </row>
    <row r="7" spans="1:70" ht="12" customHeight="1">
      <c r="A7" s="75"/>
      <c r="B7" s="116" t="s">
        <v>20</v>
      </c>
      <c r="C7" s="118"/>
      <c r="D7" s="116" t="s">
        <v>18</v>
      </c>
      <c r="E7" s="119"/>
      <c r="F7" s="116" t="s">
        <v>24</v>
      </c>
      <c r="G7" s="120"/>
      <c r="H7" s="116" t="s">
        <v>18</v>
      </c>
      <c r="I7" s="120"/>
      <c r="J7" s="116" t="s">
        <v>25</v>
      </c>
      <c r="K7" s="120"/>
      <c r="L7" s="116" t="s">
        <v>28</v>
      </c>
      <c r="M7" s="111"/>
      <c r="N7" s="116" t="s">
        <v>29</v>
      </c>
      <c r="O7" s="112"/>
      <c r="P7" s="117" t="s">
        <v>20</v>
      </c>
      <c r="Q7" s="121"/>
      <c r="R7" s="117" t="s">
        <v>18</v>
      </c>
      <c r="S7" s="112"/>
      <c r="T7" s="117" t="s">
        <v>24</v>
      </c>
      <c r="U7" s="121"/>
      <c r="V7" s="117" t="s">
        <v>18</v>
      </c>
      <c r="W7" s="121"/>
      <c r="X7" s="117" t="s">
        <v>25</v>
      </c>
      <c r="Y7" s="121"/>
      <c r="Z7" s="117" t="s">
        <v>28</v>
      </c>
      <c r="AA7" s="112"/>
      <c r="AB7" s="117" t="s">
        <v>29</v>
      </c>
      <c r="AC7" s="114"/>
      <c r="AD7" s="117" t="s">
        <v>20</v>
      </c>
      <c r="AE7" s="121"/>
      <c r="AF7" s="117" t="s">
        <v>18</v>
      </c>
      <c r="AG7" s="112"/>
      <c r="AH7" s="117" t="s">
        <v>24</v>
      </c>
      <c r="AI7" s="121"/>
      <c r="AJ7" s="117" t="s">
        <v>18</v>
      </c>
      <c r="AK7" s="121"/>
      <c r="AL7" s="117" t="s">
        <v>25</v>
      </c>
      <c r="AM7" s="121"/>
      <c r="AN7" s="117" t="s">
        <v>28</v>
      </c>
      <c r="AO7" s="112"/>
      <c r="AP7" s="117" t="s">
        <v>29</v>
      </c>
      <c r="AQ7" s="114"/>
      <c r="AR7" s="117" t="s">
        <v>20</v>
      </c>
      <c r="AS7" s="121"/>
      <c r="AT7" s="117" t="s">
        <v>18</v>
      </c>
      <c r="AU7" s="112"/>
      <c r="AV7" s="117" t="s">
        <v>24</v>
      </c>
      <c r="AW7" s="121"/>
      <c r="AX7" s="117" t="s">
        <v>18</v>
      </c>
      <c r="AY7" s="121"/>
      <c r="AZ7" s="117" t="s">
        <v>25</v>
      </c>
      <c r="BA7" s="121"/>
      <c r="BB7" s="117" t="s">
        <v>28</v>
      </c>
      <c r="BC7" s="112"/>
      <c r="BD7" s="117" t="s">
        <v>29</v>
      </c>
      <c r="BE7" s="114"/>
      <c r="BF7" s="117" t="s">
        <v>20</v>
      </c>
      <c r="BG7" s="121"/>
      <c r="BH7" s="117" t="s">
        <v>18</v>
      </c>
      <c r="BI7" s="112"/>
      <c r="BJ7" s="117" t="s">
        <v>24</v>
      </c>
      <c r="BK7" s="121"/>
      <c r="BL7" s="117" t="s">
        <v>18</v>
      </c>
      <c r="BM7" s="121"/>
      <c r="BN7" s="117" t="s">
        <v>25</v>
      </c>
      <c r="BO7" s="121"/>
      <c r="BP7" s="117" t="s">
        <v>28</v>
      </c>
      <c r="BQ7" s="112"/>
      <c r="BR7" s="117" t="s">
        <v>29</v>
      </c>
    </row>
    <row r="8" spans="1:70" ht="12" customHeight="1">
      <c r="A8" s="75"/>
      <c r="B8" s="116" t="s">
        <v>1</v>
      </c>
      <c r="C8" s="122"/>
      <c r="D8" s="116" t="s">
        <v>1</v>
      </c>
      <c r="E8" s="116"/>
      <c r="F8" s="116" t="s">
        <v>1</v>
      </c>
      <c r="G8" s="122"/>
      <c r="H8" s="116" t="s">
        <v>1</v>
      </c>
      <c r="I8" s="122"/>
      <c r="J8" s="116" t="s">
        <v>1</v>
      </c>
      <c r="K8" s="122"/>
      <c r="L8" s="116" t="s">
        <v>1</v>
      </c>
      <c r="M8" s="111"/>
      <c r="N8" s="116" t="s">
        <v>1</v>
      </c>
      <c r="O8" s="112"/>
      <c r="P8" s="117" t="s">
        <v>1</v>
      </c>
      <c r="Q8" s="117"/>
      <c r="R8" s="117" t="s">
        <v>1</v>
      </c>
      <c r="S8" s="117"/>
      <c r="T8" s="117" t="s">
        <v>1</v>
      </c>
      <c r="U8" s="117"/>
      <c r="V8" s="117" t="s">
        <v>1</v>
      </c>
      <c r="W8" s="117"/>
      <c r="X8" s="117" t="s">
        <v>1</v>
      </c>
      <c r="Y8" s="117"/>
      <c r="Z8" s="117" t="s">
        <v>1</v>
      </c>
      <c r="AA8" s="112"/>
      <c r="AB8" s="117" t="s">
        <v>1</v>
      </c>
      <c r="AC8" s="114"/>
      <c r="AD8" s="117" t="s">
        <v>1</v>
      </c>
      <c r="AE8" s="117"/>
      <c r="AF8" s="117" t="s">
        <v>1</v>
      </c>
      <c r="AG8" s="117"/>
      <c r="AH8" s="117" t="s">
        <v>1</v>
      </c>
      <c r="AI8" s="117"/>
      <c r="AJ8" s="117" t="s">
        <v>1</v>
      </c>
      <c r="AK8" s="117"/>
      <c r="AL8" s="117" t="s">
        <v>1</v>
      </c>
      <c r="AM8" s="117"/>
      <c r="AN8" s="117" t="s">
        <v>1</v>
      </c>
      <c r="AO8" s="112"/>
      <c r="AP8" s="117" t="s">
        <v>1</v>
      </c>
      <c r="AQ8" s="114"/>
      <c r="AR8" s="117" t="s">
        <v>1</v>
      </c>
      <c r="AS8" s="117"/>
      <c r="AT8" s="117" t="s">
        <v>1</v>
      </c>
      <c r="AU8" s="117"/>
      <c r="AV8" s="117" t="s">
        <v>1</v>
      </c>
      <c r="AW8" s="117"/>
      <c r="AX8" s="117" t="s">
        <v>1</v>
      </c>
      <c r="AY8" s="117"/>
      <c r="AZ8" s="117" t="s">
        <v>1</v>
      </c>
      <c r="BA8" s="117"/>
      <c r="BB8" s="117" t="s">
        <v>1</v>
      </c>
      <c r="BC8" s="112"/>
      <c r="BD8" s="117" t="s">
        <v>1</v>
      </c>
      <c r="BE8" s="114"/>
      <c r="BF8" s="117" t="s">
        <v>1</v>
      </c>
      <c r="BG8" s="117"/>
      <c r="BH8" s="117" t="s">
        <v>1</v>
      </c>
      <c r="BI8" s="117"/>
      <c r="BJ8" s="117" t="s">
        <v>1</v>
      </c>
      <c r="BK8" s="117"/>
      <c r="BL8" s="117" t="s">
        <v>1</v>
      </c>
      <c r="BM8" s="117"/>
      <c r="BN8" s="117" t="s">
        <v>1</v>
      </c>
      <c r="BO8" s="117"/>
      <c r="BP8" s="117" t="s">
        <v>1</v>
      </c>
      <c r="BQ8" s="112"/>
      <c r="BR8" s="117" t="s">
        <v>1</v>
      </c>
    </row>
    <row r="9" spans="1:70" ht="6.95" customHeight="1">
      <c r="A9" s="75"/>
      <c r="B9" s="123"/>
      <c r="C9" s="123"/>
      <c r="D9" s="123"/>
      <c r="E9" s="123"/>
      <c r="F9" s="123"/>
      <c r="G9" s="124"/>
      <c r="H9" s="123"/>
      <c r="I9" s="124"/>
      <c r="J9" s="123"/>
      <c r="K9" s="124"/>
      <c r="L9" s="123"/>
      <c r="M9" s="124"/>
      <c r="N9" s="123"/>
      <c r="P9" s="108"/>
      <c r="Q9" s="108"/>
      <c r="R9" s="108"/>
      <c r="S9" s="108"/>
      <c r="T9" s="108"/>
      <c r="U9" s="108"/>
      <c r="V9" s="108"/>
      <c r="W9" s="108"/>
      <c r="X9" s="108"/>
      <c r="Y9" s="108"/>
      <c r="Z9" s="108"/>
      <c r="AA9" s="108"/>
      <c r="AB9" s="108"/>
      <c r="AC9" s="109"/>
      <c r="AD9" s="108"/>
      <c r="AE9" s="108"/>
      <c r="AF9" s="108"/>
      <c r="AG9" s="108"/>
      <c r="AH9" s="108"/>
      <c r="AI9" s="108"/>
      <c r="AJ9" s="108"/>
      <c r="AK9" s="108"/>
      <c r="AL9" s="108"/>
      <c r="AM9" s="108"/>
      <c r="AN9" s="108"/>
      <c r="AO9" s="108"/>
      <c r="AP9" s="108"/>
      <c r="AQ9" s="109"/>
      <c r="AR9" s="108"/>
      <c r="AS9" s="108"/>
      <c r="AT9" s="108"/>
      <c r="AU9" s="108"/>
      <c r="AV9" s="108"/>
      <c r="AW9" s="108"/>
      <c r="AX9" s="108"/>
      <c r="AY9" s="108"/>
      <c r="AZ9" s="108"/>
      <c r="BA9" s="108"/>
      <c r="BB9" s="108"/>
      <c r="BC9" s="108"/>
      <c r="BD9" s="108"/>
      <c r="BE9" s="109"/>
      <c r="BF9" s="108"/>
      <c r="BG9" s="108"/>
      <c r="BH9" s="108"/>
      <c r="BI9" s="108"/>
      <c r="BJ9" s="108"/>
      <c r="BK9" s="108"/>
      <c r="BL9" s="108"/>
      <c r="BM9" s="108"/>
      <c r="BN9" s="108"/>
      <c r="BO9" s="108"/>
      <c r="BP9" s="108"/>
      <c r="BQ9" s="108"/>
      <c r="BR9" s="108"/>
    </row>
    <row r="10" spans="1:70" ht="12" customHeight="1">
      <c r="A10" s="75" t="s">
        <v>150</v>
      </c>
      <c r="B10" s="125">
        <v>841</v>
      </c>
      <c r="C10" s="125"/>
      <c r="D10" s="125">
        <v>387</v>
      </c>
      <c r="E10" s="125"/>
      <c r="F10" s="125">
        <v>130</v>
      </c>
      <c r="G10" s="125"/>
      <c r="H10" s="125">
        <v>4</v>
      </c>
      <c r="I10" s="125"/>
      <c r="J10" s="125">
        <v>-4</v>
      </c>
      <c r="K10" s="125"/>
      <c r="L10" s="125">
        <v>-21</v>
      </c>
      <c r="M10" s="125"/>
      <c r="N10" s="125">
        <v>1337</v>
      </c>
      <c r="O10" s="60"/>
      <c r="P10" s="60">
        <v>923</v>
      </c>
      <c r="Q10" s="60"/>
      <c r="R10" s="60">
        <v>429</v>
      </c>
      <c r="S10" s="60"/>
      <c r="T10" s="60">
        <v>159</v>
      </c>
      <c r="U10" s="60"/>
      <c r="V10" s="60">
        <v>6</v>
      </c>
      <c r="W10" s="60"/>
      <c r="X10" s="60">
        <v>-3</v>
      </c>
      <c r="Y10" s="60"/>
      <c r="Z10" s="60">
        <v>-59</v>
      </c>
      <c r="AA10" s="60"/>
      <c r="AB10" s="60">
        <v>1455</v>
      </c>
      <c r="AC10" s="126"/>
      <c r="AD10" s="60">
        <v>902</v>
      </c>
      <c r="AE10" s="60"/>
      <c r="AF10" s="60">
        <v>442</v>
      </c>
      <c r="AG10" s="60"/>
      <c r="AH10" s="60">
        <v>179</v>
      </c>
      <c r="AI10" s="60"/>
      <c r="AJ10" s="60">
        <v>6</v>
      </c>
      <c r="AK10" s="60"/>
      <c r="AL10" s="60">
        <v>-3</v>
      </c>
      <c r="AM10" s="60"/>
      <c r="AN10" s="60">
        <v>-70</v>
      </c>
      <c r="AO10" s="60"/>
      <c r="AP10" s="60">
        <v>1456</v>
      </c>
      <c r="AQ10" s="126"/>
      <c r="AR10" s="60">
        <v>959</v>
      </c>
      <c r="AS10" s="60"/>
      <c r="AT10" s="60">
        <v>474</v>
      </c>
      <c r="AU10" s="60"/>
      <c r="AV10" s="60">
        <v>199</v>
      </c>
      <c r="AW10" s="60"/>
      <c r="AX10" s="60">
        <v>7</v>
      </c>
      <c r="AY10" s="60"/>
      <c r="AZ10" s="60">
        <v>-5</v>
      </c>
      <c r="BA10" s="60"/>
      <c r="BB10" s="60">
        <v>-39</v>
      </c>
      <c r="BC10" s="60"/>
      <c r="BD10" s="60">
        <v>1595</v>
      </c>
      <c r="BE10" s="126"/>
      <c r="BF10" s="60">
        <v>992</v>
      </c>
      <c r="BG10" s="60"/>
      <c r="BH10" s="60">
        <v>483</v>
      </c>
      <c r="BI10" s="60"/>
      <c r="BJ10" s="60">
        <v>237</v>
      </c>
      <c r="BK10" s="60"/>
      <c r="BL10" s="60">
        <v>6</v>
      </c>
      <c r="BM10" s="60"/>
      <c r="BN10" s="60">
        <v>-2</v>
      </c>
      <c r="BO10" s="60"/>
      <c r="BP10" s="60">
        <v>-37</v>
      </c>
      <c r="BQ10" s="60"/>
      <c r="BR10" s="60">
        <v>1679</v>
      </c>
    </row>
    <row r="11" spans="1:70" ht="12" customHeight="1">
      <c r="A11" s="75" t="s">
        <v>151</v>
      </c>
      <c r="B11" s="125">
        <v>186</v>
      </c>
      <c r="C11" s="125"/>
      <c r="D11" s="125">
        <v>112</v>
      </c>
      <c r="E11" s="125"/>
      <c r="F11" s="125">
        <v>29</v>
      </c>
      <c r="G11" s="125"/>
      <c r="H11" s="125">
        <v>7</v>
      </c>
      <c r="I11" s="125"/>
      <c r="J11" s="125">
        <v>-1</v>
      </c>
      <c r="K11" s="125"/>
      <c r="L11" s="125">
        <v>0</v>
      </c>
      <c r="M11" s="125"/>
      <c r="N11" s="125">
        <v>333</v>
      </c>
      <c r="O11" s="60"/>
      <c r="P11" s="60">
        <v>218</v>
      </c>
      <c r="Q11" s="60"/>
      <c r="R11" s="60">
        <v>123</v>
      </c>
      <c r="S11" s="60"/>
      <c r="T11" s="60">
        <v>44</v>
      </c>
      <c r="U11" s="60"/>
      <c r="V11" s="60">
        <v>7</v>
      </c>
      <c r="W11" s="60"/>
      <c r="X11" s="60">
        <v>0</v>
      </c>
      <c r="Y11" s="60"/>
      <c r="Z11" s="60">
        <v>0</v>
      </c>
      <c r="AA11" s="60"/>
      <c r="AB11" s="60">
        <v>392</v>
      </c>
      <c r="AC11" s="126"/>
      <c r="AD11" s="60">
        <v>233</v>
      </c>
      <c r="AE11" s="60"/>
      <c r="AF11" s="60">
        <v>137</v>
      </c>
      <c r="AG11" s="60"/>
      <c r="AH11" s="60">
        <v>36</v>
      </c>
      <c r="AI11" s="60"/>
      <c r="AJ11" s="60">
        <v>9</v>
      </c>
      <c r="AK11" s="60"/>
      <c r="AL11" s="60">
        <v>1</v>
      </c>
      <c r="AM11" s="60"/>
      <c r="AN11" s="60">
        <v>0</v>
      </c>
      <c r="AO11" s="60"/>
      <c r="AP11" s="60">
        <v>416</v>
      </c>
      <c r="AQ11" s="126"/>
      <c r="AR11" s="60">
        <v>256</v>
      </c>
      <c r="AS11" s="60"/>
      <c r="AT11" s="60">
        <v>148</v>
      </c>
      <c r="AU11" s="60"/>
      <c r="AV11" s="60">
        <v>44</v>
      </c>
      <c r="AW11" s="60"/>
      <c r="AX11" s="60">
        <v>9</v>
      </c>
      <c r="AY11" s="60"/>
      <c r="AZ11" s="60">
        <v>1</v>
      </c>
      <c r="BA11" s="60"/>
      <c r="BB11" s="60">
        <v>0</v>
      </c>
      <c r="BC11" s="60"/>
      <c r="BD11" s="60">
        <v>458</v>
      </c>
      <c r="BE11" s="126"/>
      <c r="BF11" s="60">
        <v>245</v>
      </c>
      <c r="BG11" s="60"/>
      <c r="BH11" s="60">
        <v>140</v>
      </c>
      <c r="BI11" s="60"/>
      <c r="BJ11" s="60">
        <v>46</v>
      </c>
      <c r="BK11" s="60"/>
      <c r="BL11" s="60">
        <v>9</v>
      </c>
      <c r="BM11" s="60"/>
      <c r="BN11" s="60">
        <v>0</v>
      </c>
      <c r="BO11" s="60"/>
      <c r="BP11" s="60">
        <v>0</v>
      </c>
      <c r="BQ11" s="60"/>
      <c r="BR11" s="60">
        <v>440</v>
      </c>
    </row>
    <row r="12" spans="1:70" ht="12" customHeight="1">
      <c r="A12" s="75" t="s">
        <v>152</v>
      </c>
      <c r="B12" s="125">
        <v>68</v>
      </c>
      <c r="C12" s="125"/>
      <c r="D12" s="125">
        <v>30</v>
      </c>
      <c r="E12" s="125"/>
      <c r="F12" s="125">
        <v>207</v>
      </c>
      <c r="G12" s="125"/>
      <c r="H12" s="125">
        <v>1</v>
      </c>
      <c r="I12" s="125"/>
      <c r="J12" s="125">
        <v>1</v>
      </c>
      <c r="K12" s="125"/>
      <c r="L12" s="125">
        <v>21</v>
      </c>
      <c r="M12" s="125"/>
      <c r="N12" s="125">
        <v>328</v>
      </c>
      <c r="O12" s="60"/>
      <c r="P12" s="60">
        <v>44</v>
      </c>
      <c r="Q12" s="60"/>
      <c r="R12" s="60">
        <v>33</v>
      </c>
      <c r="S12" s="60"/>
      <c r="T12" s="60">
        <v>137</v>
      </c>
      <c r="U12" s="60"/>
      <c r="V12" s="60">
        <v>1</v>
      </c>
      <c r="W12" s="60"/>
      <c r="X12" s="60">
        <v>-1</v>
      </c>
      <c r="Y12" s="60"/>
      <c r="Z12" s="60">
        <v>58</v>
      </c>
      <c r="AA12" s="60"/>
      <c r="AB12" s="60">
        <v>272</v>
      </c>
      <c r="AC12" s="126"/>
      <c r="AD12" s="60">
        <v>35</v>
      </c>
      <c r="AE12" s="60"/>
      <c r="AF12" s="60">
        <v>28</v>
      </c>
      <c r="AG12" s="60"/>
      <c r="AH12" s="60">
        <v>132</v>
      </c>
      <c r="AI12" s="60"/>
      <c r="AJ12" s="60">
        <v>1</v>
      </c>
      <c r="AK12" s="60"/>
      <c r="AL12" s="60">
        <v>2</v>
      </c>
      <c r="AM12" s="60"/>
      <c r="AN12" s="60">
        <v>70</v>
      </c>
      <c r="AO12" s="60"/>
      <c r="AP12" s="60">
        <v>268</v>
      </c>
      <c r="AQ12" s="126"/>
      <c r="AR12" s="60">
        <v>31</v>
      </c>
      <c r="AS12" s="60"/>
      <c r="AT12" s="60">
        <v>30</v>
      </c>
      <c r="AU12" s="60"/>
      <c r="AV12" s="60">
        <v>117</v>
      </c>
      <c r="AW12" s="60"/>
      <c r="AX12" s="60">
        <v>1</v>
      </c>
      <c r="AY12" s="60"/>
      <c r="AZ12" s="60">
        <v>0</v>
      </c>
      <c r="BA12" s="60"/>
      <c r="BB12" s="60">
        <v>40</v>
      </c>
      <c r="BC12" s="60"/>
      <c r="BD12" s="60">
        <v>219</v>
      </c>
      <c r="BE12" s="126"/>
      <c r="BF12" s="60">
        <v>28</v>
      </c>
      <c r="BG12" s="60"/>
      <c r="BH12" s="60">
        <v>25</v>
      </c>
      <c r="BI12" s="60"/>
      <c r="BJ12" s="60">
        <v>90</v>
      </c>
      <c r="BK12" s="60"/>
      <c r="BL12" s="60">
        <v>1</v>
      </c>
      <c r="BM12" s="60"/>
      <c r="BN12" s="60">
        <v>-4</v>
      </c>
      <c r="BO12" s="60"/>
      <c r="BP12" s="60">
        <v>37</v>
      </c>
      <c r="BQ12" s="60"/>
      <c r="BR12" s="60">
        <v>177</v>
      </c>
    </row>
    <row r="13" spans="1:70" ht="12" customHeight="1">
      <c r="A13" s="75" t="s">
        <v>153</v>
      </c>
      <c r="B13" s="127">
        <v>54</v>
      </c>
      <c r="C13" s="128"/>
      <c r="D13" s="127">
        <v>40</v>
      </c>
      <c r="E13" s="128"/>
      <c r="F13" s="128">
        <v>33</v>
      </c>
      <c r="G13" s="128"/>
      <c r="H13" s="127">
        <v>1</v>
      </c>
      <c r="I13" s="128"/>
      <c r="J13" s="127">
        <v>39</v>
      </c>
      <c r="K13" s="128"/>
      <c r="L13" s="127">
        <v>-35</v>
      </c>
      <c r="M13" s="128"/>
      <c r="N13" s="127">
        <v>132</v>
      </c>
      <c r="O13" s="60"/>
      <c r="P13" s="65">
        <v>375</v>
      </c>
      <c r="Q13" s="74"/>
      <c r="R13" s="74">
        <v>490</v>
      </c>
      <c r="S13" s="74"/>
      <c r="T13" s="74">
        <v>314</v>
      </c>
      <c r="U13" s="74"/>
      <c r="V13" s="74">
        <v>2</v>
      </c>
      <c r="W13" s="74"/>
      <c r="X13" s="74">
        <v>62</v>
      </c>
      <c r="Y13" s="74"/>
      <c r="Z13" s="65">
        <v>-48</v>
      </c>
      <c r="AA13" s="60"/>
      <c r="AB13" s="65">
        <v>1195</v>
      </c>
      <c r="AC13" s="126"/>
      <c r="AD13" s="74">
        <v>93</v>
      </c>
      <c r="AE13" s="74"/>
      <c r="AF13" s="65">
        <v>52</v>
      </c>
      <c r="AG13" s="74"/>
      <c r="AH13" s="74">
        <v>22</v>
      </c>
      <c r="AI13" s="74"/>
      <c r="AJ13" s="74">
        <v>-3</v>
      </c>
      <c r="AK13" s="74"/>
      <c r="AL13" s="65">
        <v>48</v>
      </c>
      <c r="AM13" s="74"/>
      <c r="AN13" s="65">
        <v>-56</v>
      </c>
      <c r="AO13" s="60"/>
      <c r="AP13" s="65">
        <v>156</v>
      </c>
      <c r="AQ13" s="126"/>
      <c r="AR13" s="74">
        <v>119</v>
      </c>
      <c r="AS13" s="98"/>
      <c r="AT13" s="65">
        <v>36</v>
      </c>
      <c r="AU13" s="98"/>
      <c r="AV13" s="65">
        <v>30</v>
      </c>
      <c r="AW13" s="98"/>
      <c r="AX13" s="65">
        <v>0</v>
      </c>
      <c r="AY13" s="98"/>
      <c r="AZ13" s="65">
        <v>40</v>
      </c>
      <c r="BA13" s="98"/>
      <c r="BB13" s="65">
        <v>-44</v>
      </c>
      <c r="BC13" s="60"/>
      <c r="BD13" s="74">
        <v>181</v>
      </c>
      <c r="BE13" s="126"/>
      <c r="BF13" s="74">
        <v>135</v>
      </c>
      <c r="BG13" s="98"/>
      <c r="BH13" s="74">
        <v>42</v>
      </c>
      <c r="BI13" s="98"/>
      <c r="BJ13" s="65">
        <v>29</v>
      </c>
      <c r="BK13" s="98"/>
      <c r="BL13" s="74">
        <v>-1</v>
      </c>
      <c r="BM13" s="98"/>
      <c r="BN13" s="65">
        <v>45</v>
      </c>
      <c r="BO13" s="98"/>
      <c r="BP13" s="65">
        <v>-41</v>
      </c>
      <c r="BQ13" s="60"/>
      <c r="BR13" s="65">
        <v>209</v>
      </c>
    </row>
    <row r="14" spans="1:70" ht="6.95" customHeight="1">
      <c r="A14" s="129"/>
      <c r="B14" s="125"/>
      <c r="C14" s="125"/>
      <c r="D14" s="125"/>
      <c r="E14" s="125"/>
      <c r="F14" s="130"/>
      <c r="G14" s="125"/>
      <c r="H14" s="125"/>
      <c r="I14" s="125"/>
      <c r="J14" s="125"/>
      <c r="K14" s="125"/>
      <c r="L14" s="125"/>
      <c r="M14" s="125"/>
      <c r="N14" s="125"/>
      <c r="O14" s="60"/>
      <c r="P14" s="60"/>
      <c r="Q14" s="60"/>
      <c r="R14" s="131"/>
      <c r="S14" s="60"/>
      <c r="T14" s="131"/>
      <c r="U14" s="60"/>
      <c r="V14" s="131"/>
      <c r="W14" s="60"/>
      <c r="X14" s="131"/>
      <c r="Y14" s="60"/>
      <c r="Z14" s="60"/>
      <c r="AA14" s="60"/>
      <c r="AB14" s="60"/>
      <c r="AC14" s="126"/>
      <c r="AD14" s="131"/>
      <c r="AE14" s="60"/>
      <c r="AF14" s="60"/>
      <c r="AG14" s="60"/>
      <c r="AH14" s="131"/>
      <c r="AI14" s="60"/>
      <c r="AJ14" s="131"/>
      <c r="AK14" s="60"/>
      <c r="AL14" s="60"/>
      <c r="AM14" s="60"/>
      <c r="AN14" s="60"/>
      <c r="AO14" s="60"/>
      <c r="AP14" s="60"/>
      <c r="AQ14" s="126"/>
      <c r="AR14" s="131"/>
      <c r="AS14" s="60"/>
      <c r="AT14" s="60"/>
      <c r="AU14" s="60"/>
      <c r="AV14" s="60"/>
      <c r="AW14" s="60"/>
      <c r="AX14" s="60"/>
      <c r="AY14" s="60"/>
      <c r="AZ14" s="60"/>
      <c r="BA14" s="60"/>
      <c r="BB14" s="60"/>
      <c r="BC14" s="60"/>
      <c r="BD14" s="131"/>
      <c r="BE14" s="126"/>
      <c r="BF14" s="131"/>
      <c r="BG14" s="60"/>
      <c r="BH14" s="131"/>
      <c r="BI14" s="60"/>
      <c r="BJ14" s="60"/>
      <c r="BK14" s="60"/>
      <c r="BL14" s="131"/>
      <c r="BM14" s="60"/>
      <c r="BN14" s="60"/>
      <c r="BO14" s="60"/>
      <c r="BP14" s="60"/>
      <c r="BQ14" s="60"/>
      <c r="BR14" s="60"/>
    </row>
    <row r="15" spans="1:70" ht="24" customHeight="1">
      <c r="A15" s="82" t="s">
        <v>154</v>
      </c>
      <c r="B15" s="125">
        <v>1149</v>
      </c>
      <c r="C15" s="125"/>
      <c r="D15" s="125">
        <v>569</v>
      </c>
      <c r="E15" s="125"/>
      <c r="F15" s="125">
        <v>399</v>
      </c>
      <c r="G15" s="125"/>
      <c r="H15" s="125">
        <v>13</v>
      </c>
      <c r="I15" s="125"/>
      <c r="J15" s="125">
        <v>35</v>
      </c>
      <c r="K15" s="125"/>
      <c r="L15" s="125">
        <v>-35</v>
      </c>
      <c r="M15" s="125"/>
      <c r="N15" s="125">
        <v>2130</v>
      </c>
      <c r="O15" s="60"/>
      <c r="P15" s="60">
        <v>1560</v>
      </c>
      <c r="Q15" s="60"/>
      <c r="R15" s="60">
        <v>1075</v>
      </c>
      <c r="S15" s="60"/>
      <c r="T15" s="60">
        <v>654</v>
      </c>
      <c r="U15" s="60"/>
      <c r="V15" s="60">
        <v>16</v>
      </c>
      <c r="W15" s="60"/>
      <c r="X15" s="60">
        <v>58</v>
      </c>
      <c r="Y15" s="60"/>
      <c r="Z15" s="60">
        <v>-49</v>
      </c>
      <c r="AA15" s="60"/>
      <c r="AB15" s="60">
        <v>3314</v>
      </c>
      <c r="AC15" s="126"/>
      <c r="AD15" s="60">
        <v>1263</v>
      </c>
      <c r="AE15" s="60"/>
      <c r="AF15" s="60">
        <v>659</v>
      </c>
      <c r="AG15" s="60"/>
      <c r="AH15" s="60">
        <v>369</v>
      </c>
      <c r="AI15" s="60"/>
      <c r="AJ15" s="60">
        <v>13</v>
      </c>
      <c r="AK15" s="60"/>
      <c r="AL15" s="60">
        <v>48</v>
      </c>
      <c r="AM15" s="60"/>
      <c r="AN15" s="60">
        <v>-56</v>
      </c>
      <c r="AO15" s="60"/>
      <c r="AP15" s="60">
        <v>2296</v>
      </c>
      <c r="AQ15" s="126"/>
      <c r="AR15" s="60">
        <v>1365</v>
      </c>
      <c r="AS15" s="98"/>
      <c r="AT15" s="60">
        <v>688</v>
      </c>
      <c r="AU15" s="98"/>
      <c r="AV15" s="60">
        <v>390</v>
      </c>
      <c r="AW15" s="98"/>
      <c r="AX15" s="60">
        <v>17</v>
      </c>
      <c r="AY15" s="98"/>
      <c r="AZ15" s="60">
        <v>36</v>
      </c>
      <c r="BA15" s="98"/>
      <c r="BB15" s="60">
        <v>-43</v>
      </c>
      <c r="BC15" s="60"/>
      <c r="BD15" s="60">
        <v>2453</v>
      </c>
      <c r="BE15" s="126"/>
      <c r="BF15" s="60">
        <v>1400</v>
      </c>
      <c r="BG15" s="98"/>
      <c r="BH15" s="60">
        <v>690</v>
      </c>
      <c r="BI15" s="98"/>
      <c r="BJ15" s="60">
        <v>402</v>
      </c>
      <c r="BK15" s="98"/>
      <c r="BL15" s="60">
        <v>15</v>
      </c>
      <c r="BM15" s="98"/>
      <c r="BN15" s="60">
        <v>39</v>
      </c>
      <c r="BO15" s="98"/>
      <c r="BP15" s="60">
        <v>-41</v>
      </c>
      <c r="BQ15" s="60"/>
      <c r="BR15" s="60">
        <v>2505</v>
      </c>
    </row>
    <row r="16" spans="1:70" ht="6.95" customHeight="1">
      <c r="A16" s="132"/>
      <c r="B16" s="125"/>
      <c r="C16" s="125"/>
      <c r="D16" s="125"/>
      <c r="E16" s="125"/>
      <c r="F16" s="125"/>
      <c r="G16" s="125"/>
      <c r="H16" s="125"/>
      <c r="I16" s="125"/>
      <c r="J16" s="125"/>
      <c r="K16" s="125"/>
      <c r="L16" s="125"/>
      <c r="M16" s="125"/>
      <c r="N16" s="125"/>
      <c r="O16" s="60"/>
      <c r="P16" s="60"/>
      <c r="Q16" s="60"/>
      <c r="R16" s="60"/>
      <c r="S16" s="60"/>
      <c r="T16" s="60"/>
      <c r="U16" s="60"/>
      <c r="V16" s="60"/>
      <c r="W16" s="60"/>
      <c r="X16" s="60"/>
      <c r="Y16" s="60"/>
      <c r="Z16" s="60"/>
      <c r="AA16" s="60"/>
      <c r="AB16" s="60"/>
      <c r="AC16" s="126"/>
      <c r="AD16" s="60"/>
      <c r="AE16" s="60"/>
      <c r="AF16" s="60"/>
      <c r="AG16" s="60"/>
      <c r="AH16" s="60"/>
      <c r="AI16" s="60"/>
      <c r="AJ16" s="60"/>
      <c r="AK16" s="60"/>
      <c r="AL16" s="60"/>
      <c r="AM16" s="60"/>
      <c r="AN16" s="60"/>
      <c r="AO16" s="60"/>
      <c r="AP16" s="60"/>
      <c r="AQ16" s="126"/>
      <c r="AR16" s="60"/>
      <c r="AS16" s="98"/>
      <c r="AT16" s="60"/>
      <c r="AU16" s="98"/>
      <c r="AV16" s="60"/>
      <c r="AW16" s="98"/>
      <c r="AX16" s="60"/>
      <c r="AY16" s="98"/>
      <c r="AZ16" s="60"/>
      <c r="BA16" s="98"/>
      <c r="BB16" s="60"/>
      <c r="BC16" s="60"/>
      <c r="BD16" s="60"/>
      <c r="BE16" s="126"/>
      <c r="BF16" s="60"/>
      <c r="BG16" s="98"/>
      <c r="BH16" s="60"/>
      <c r="BI16" s="98"/>
      <c r="BJ16" s="60"/>
      <c r="BK16" s="98"/>
      <c r="BL16" s="60"/>
      <c r="BM16" s="98"/>
      <c r="BN16" s="60"/>
      <c r="BO16" s="98"/>
      <c r="BP16" s="60"/>
      <c r="BQ16" s="60"/>
      <c r="BR16" s="60"/>
    </row>
    <row r="17" spans="1:70" ht="12" customHeight="1">
      <c r="A17" s="75" t="s">
        <v>155</v>
      </c>
      <c r="B17" s="133">
        <v>-333</v>
      </c>
      <c r="C17" s="134"/>
      <c r="D17" s="134">
        <v>-96</v>
      </c>
      <c r="E17" s="134"/>
      <c r="F17" s="134">
        <v>2</v>
      </c>
      <c r="G17" s="134"/>
      <c r="H17" s="133">
        <v>0</v>
      </c>
      <c r="I17" s="134"/>
      <c r="J17" s="134">
        <v>0</v>
      </c>
      <c r="K17" s="134"/>
      <c r="L17" s="134">
        <v>0</v>
      </c>
      <c r="M17" s="134"/>
      <c r="N17" s="133">
        <v>-427</v>
      </c>
      <c r="O17" s="60"/>
      <c r="P17" s="71">
        <v>-335</v>
      </c>
      <c r="Q17" s="135"/>
      <c r="R17" s="71">
        <v>-288</v>
      </c>
      <c r="S17" s="135"/>
      <c r="T17" s="135">
        <v>-4</v>
      </c>
      <c r="U17" s="135"/>
      <c r="V17" s="71">
        <v>0</v>
      </c>
      <c r="W17" s="135"/>
      <c r="X17" s="71">
        <v>0</v>
      </c>
      <c r="Y17" s="135"/>
      <c r="Z17" s="71">
        <v>0</v>
      </c>
      <c r="AA17" s="60"/>
      <c r="AB17" s="71">
        <v>-627</v>
      </c>
      <c r="AC17" s="126"/>
      <c r="AD17" s="71">
        <v>-340</v>
      </c>
      <c r="AE17" s="135"/>
      <c r="AF17" s="135">
        <v>-273</v>
      </c>
      <c r="AG17" s="135"/>
      <c r="AH17" s="71">
        <v>-3</v>
      </c>
      <c r="AI17" s="135"/>
      <c r="AJ17" s="135">
        <v>0</v>
      </c>
      <c r="AK17" s="135"/>
      <c r="AL17" s="71">
        <v>0</v>
      </c>
      <c r="AM17" s="135"/>
      <c r="AN17" s="135">
        <v>0</v>
      </c>
      <c r="AO17" s="60"/>
      <c r="AP17" s="71">
        <v>-616</v>
      </c>
      <c r="AQ17" s="126"/>
      <c r="AR17" s="71">
        <v>-517</v>
      </c>
      <c r="AS17" s="98"/>
      <c r="AT17" s="135">
        <v>-364</v>
      </c>
      <c r="AU17" s="98"/>
      <c r="AV17" s="71">
        <v>-25</v>
      </c>
      <c r="AW17" s="98"/>
      <c r="AX17" s="71">
        <v>0</v>
      </c>
      <c r="AY17" s="98"/>
      <c r="AZ17" s="135">
        <v>-1</v>
      </c>
      <c r="BA17" s="98"/>
      <c r="BB17" s="135">
        <v>0</v>
      </c>
      <c r="BC17" s="60"/>
      <c r="BD17" s="135">
        <v>-907</v>
      </c>
      <c r="BE17" s="126"/>
      <c r="BF17" s="71">
        <v>-360</v>
      </c>
      <c r="BG17" s="98"/>
      <c r="BH17" s="71">
        <v>-137</v>
      </c>
      <c r="BI17" s="98"/>
      <c r="BJ17" s="135">
        <v>-20</v>
      </c>
      <c r="BK17" s="98"/>
      <c r="BL17" s="135">
        <v>0</v>
      </c>
      <c r="BM17" s="98"/>
      <c r="BN17" s="71">
        <v>1</v>
      </c>
      <c r="BO17" s="98"/>
      <c r="BP17" s="135">
        <v>0</v>
      </c>
      <c r="BQ17" s="60"/>
      <c r="BR17" s="135">
        <v>-516</v>
      </c>
    </row>
    <row r="18" spans="1:70" ht="6.95" customHeight="1">
      <c r="A18" s="82"/>
      <c r="B18" s="125"/>
      <c r="C18" s="125"/>
      <c r="D18" s="130"/>
      <c r="E18" s="125"/>
      <c r="F18" s="130"/>
      <c r="G18" s="125"/>
      <c r="H18" s="125"/>
      <c r="I18" s="125"/>
      <c r="J18" s="130"/>
      <c r="K18" s="125"/>
      <c r="L18" s="130"/>
      <c r="M18" s="125"/>
      <c r="N18" s="125"/>
      <c r="O18" s="60"/>
      <c r="P18" s="60"/>
      <c r="Q18" s="60"/>
      <c r="R18" s="60"/>
      <c r="S18" s="60"/>
      <c r="T18" s="131"/>
      <c r="U18" s="60"/>
      <c r="V18" s="60"/>
      <c r="W18" s="60"/>
      <c r="X18" s="60"/>
      <c r="Y18" s="60"/>
      <c r="Z18" s="60"/>
      <c r="AA18" s="60"/>
      <c r="AB18" s="60"/>
      <c r="AC18" s="126"/>
      <c r="AD18" s="60"/>
      <c r="AE18" s="60"/>
      <c r="AF18" s="131"/>
      <c r="AG18" s="60"/>
      <c r="AH18" s="60"/>
      <c r="AI18" s="60"/>
      <c r="AJ18" s="131"/>
      <c r="AK18" s="60"/>
      <c r="AL18" s="60"/>
      <c r="AM18" s="60"/>
      <c r="AN18" s="131"/>
      <c r="AO18" s="60"/>
      <c r="AP18" s="60"/>
      <c r="AQ18" s="126"/>
      <c r="AR18" s="60"/>
      <c r="AS18" s="60"/>
      <c r="AT18" s="131"/>
      <c r="AU18" s="60"/>
      <c r="AV18" s="60"/>
      <c r="AW18" s="60"/>
      <c r="AX18" s="60"/>
      <c r="AY18" s="60"/>
      <c r="AZ18" s="131"/>
      <c r="BA18" s="60"/>
      <c r="BB18" s="131"/>
      <c r="BC18" s="60"/>
      <c r="BD18" s="131"/>
      <c r="BE18" s="126"/>
      <c r="BF18" s="60"/>
      <c r="BG18" s="60"/>
      <c r="BH18" s="60"/>
      <c r="BI18" s="60"/>
      <c r="BJ18" s="131"/>
      <c r="BK18" s="60"/>
      <c r="BL18" s="131"/>
      <c r="BM18" s="60"/>
      <c r="BN18" s="60"/>
      <c r="BO18" s="60"/>
      <c r="BP18" s="131"/>
      <c r="BQ18" s="60"/>
      <c r="BR18" s="131"/>
    </row>
    <row r="19" spans="1:70" ht="12" customHeight="1">
      <c r="A19" s="331" t="s">
        <v>160</v>
      </c>
      <c r="B19" s="125">
        <v>816</v>
      </c>
      <c r="C19" s="125"/>
      <c r="D19" s="125">
        <v>473</v>
      </c>
      <c r="E19" s="125"/>
      <c r="F19" s="125">
        <v>401</v>
      </c>
      <c r="G19" s="125"/>
      <c r="H19" s="125">
        <v>13</v>
      </c>
      <c r="I19" s="125"/>
      <c r="J19" s="125">
        <v>35</v>
      </c>
      <c r="K19" s="125"/>
      <c r="L19" s="125">
        <v>-35</v>
      </c>
      <c r="M19" s="125"/>
      <c r="N19" s="125">
        <v>1703</v>
      </c>
      <c r="O19" s="60"/>
      <c r="P19" s="60">
        <v>1225</v>
      </c>
      <c r="Q19" s="60"/>
      <c r="R19" s="60">
        <v>787</v>
      </c>
      <c r="S19" s="60"/>
      <c r="T19" s="60">
        <v>650</v>
      </c>
      <c r="U19" s="60"/>
      <c r="V19" s="60">
        <v>16</v>
      </c>
      <c r="W19" s="60"/>
      <c r="X19" s="60">
        <v>58</v>
      </c>
      <c r="Y19" s="60"/>
      <c r="Z19" s="60">
        <v>-49</v>
      </c>
      <c r="AA19" s="60"/>
      <c r="AB19" s="60">
        <v>2687</v>
      </c>
      <c r="AC19" s="126"/>
      <c r="AD19" s="60">
        <v>923</v>
      </c>
      <c r="AE19" s="60"/>
      <c r="AF19" s="60">
        <v>386</v>
      </c>
      <c r="AG19" s="60"/>
      <c r="AH19" s="60">
        <v>366</v>
      </c>
      <c r="AI19" s="60"/>
      <c r="AJ19" s="60">
        <v>13</v>
      </c>
      <c r="AK19" s="60"/>
      <c r="AL19" s="60">
        <v>48</v>
      </c>
      <c r="AM19" s="60"/>
      <c r="AN19" s="60">
        <v>-56</v>
      </c>
      <c r="AO19" s="60"/>
      <c r="AP19" s="60">
        <v>1680</v>
      </c>
      <c r="AQ19" s="126"/>
      <c r="AR19" s="60">
        <v>848</v>
      </c>
      <c r="AS19" s="98"/>
      <c r="AT19" s="60">
        <v>324</v>
      </c>
      <c r="AU19" s="98"/>
      <c r="AV19" s="60">
        <v>365</v>
      </c>
      <c r="AW19" s="98"/>
      <c r="AX19" s="60">
        <v>17</v>
      </c>
      <c r="AY19" s="98"/>
      <c r="AZ19" s="60">
        <v>35</v>
      </c>
      <c r="BA19" s="98"/>
      <c r="BB19" s="60">
        <v>-43</v>
      </c>
      <c r="BC19" s="60"/>
      <c r="BD19" s="60">
        <v>1546</v>
      </c>
      <c r="BE19" s="126"/>
      <c r="BF19" s="60">
        <v>1040</v>
      </c>
      <c r="BG19" s="98"/>
      <c r="BH19" s="60">
        <v>553</v>
      </c>
      <c r="BI19" s="98"/>
      <c r="BJ19" s="60">
        <v>382</v>
      </c>
      <c r="BK19" s="98"/>
      <c r="BL19" s="60">
        <v>15</v>
      </c>
      <c r="BM19" s="98"/>
      <c r="BN19" s="60">
        <v>40</v>
      </c>
      <c r="BO19" s="98"/>
      <c r="BP19" s="60">
        <v>-41</v>
      </c>
      <c r="BQ19" s="60"/>
      <c r="BR19" s="60">
        <v>1989</v>
      </c>
    </row>
    <row r="20" spans="1:70" ht="6.95" customHeight="1">
      <c r="A20" s="75"/>
      <c r="B20" s="125"/>
      <c r="C20" s="125"/>
      <c r="D20" s="125"/>
      <c r="E20" s="125"/>
      <c r="F20" s="125"/>
      <c r="G20" s="125"/>
      <c r="H20" s="125"/>
      <c r="I20" s="125"/>
      <c r="J20" s="125"/>
      <c r="K20" s="125"/>
      <c r="L20" s="125"/>
      <c r="M20" s="125"/>
      <c r="N20" s="125"/>
      <c r="O20" s="60"/>
      <c r="P20" s="60"/>
      <c r="Q20" s="60"/>
      <c r="R20" s="60"/>
      <c r="S20" s="60"/>
      <c r="T20" s="60"/>
      <c r="U20" s="60"/>
      <c r="V20" s="60"/>
      <c r="W20" s="60"/>
      <c r="X20" s="60"/>
      <c r="Y20" s="60"/>
      <c r="Z20" s="60"/>
      <c r="AA20" s="60"/>
      <c r="AB20" s="60"/>
      <c r="AC20" s="126"/>
      <c r="AD20" s="60"/>
      <c r="AE20" s="60"/>
      <c r="AF20" s="60"/>
      <c r="AG20" s="60"/>
      <c r="AH20" s="60"/>
      <c r="AI20" s="60"/>
      <c r="AJ20" s="60"/>
      <c r="AK20" s="60"/>
      <c r="AL20" s="60"/>
      <c r="AM20" s="60"/>
      <c r="AN20" s="60"/>
      <c r="AO20" s="60"/>
      <c r="AP20" s="60"/>
      <c r="AQ20" s="126"/>
      <c r="AR20" s="60"/>
      <c r="AS20" s="98"/>
      <c r="AT20" s="60"/>
      <c r="AU20" s="98"/>
      <c r="AV20" s="60"/>
      <c r="AW20" s="98"/>
      <c r="AX20" s="60"/>
      <c r="AY20" s="98"/>
      <c r="AZ20" s="60"/>
      <c r="BA20" s="98"/>
      <c r="BB20" s="60"/>
      <c r="BC20" s="60"/>
      <c r="BD20" s="60"/>
      <c r="BE20" s="126"/>
      <c r="BF20" s="60"/>
      <c r="BG20" s="98"/>
      <c r="BH20" s="60"/>
      <c r="BI20" s="98"/>
      <c r="BJ20" s="60"/>
      <c r="BK20" s="98"/>
      <c r="BL20" s="60"/>
      <c r="BM20" s="98"/>
      <c r="BN20" s="60"/>
      <c r="BO20" s="98"/>
      <c r="BP20" s="60"/>
      <c r="BQ20" s="60"/>
      <c r="BR20" s="60"/>
    </row>
    <row r="21" spans="1:70" ht="12" customHeight="1">
      <c r="A21" s="75" t="s">
        <v>5</v>
      </c>
      <c r="B21" s="128">
        <v>-843</v>
      </c>
      <c r="C21" s="128"/>
      <c r="D21" s="128">
        <v>-367</v>
      </c>
      <c r="E21" s="128"/>
      <c r="F21" s="128">
        <v>-155</v>
      </c>
      <c r="G21" s="128"/>
      <c r="H21" s="128">
        <v>-12</v>
      </c>
      <c r="I21" s="128"/>
      <c r="J21" s="128">
        <v>-51</v>
      </c>
      <c r="K21" s="128"/>
      <c r="L21" s="127">
        <v>35</v>
      </c>
      <c r="M21" s="128"/>
      <c r="N21" s="128">
        <v>-1393</v>
      </c>
      <c r="O21" s="60"/>
      <c r="P21" s="65">
        <v>-836</v>
      </c>
      <c r="Q21" s="74"/>
      <c r="R21" s="65">
        <v>-388</v>
      </c>
      <c r="S21" s="74"/>
      <c r="T21" s="65">
        <v>-145</v>
      </c>
      <c r="U21" s="74"/>
      <c r="V21" s="65">
        <v>-19</v>
      </c>
      <c r="W21" s="74"/>
      <c r="X21" s="74">
        <v>-62</v>
      </c>
      <c r="Y21" s="74"/>
      <c r="Z21" s="74">
        <v>49</v>
      </c>
      <c r="AA21" s="60"/>
      <c r="AB21" s="74">
        <v>-1401</v>
      </c>
      <c r="AC21" s="126"/>
      <c r="AD21" s="74">
        <v>-889</v>
      </c>
      <c r="AE21" s="74"/>
      <c r="AF21" s="65">
        <v>-390</v>
      </c>
      <c r="AG21" s="74"/>
      <c r="AH21" s="74">
        <v>-148</v>
      </c>
      <c r="AI21" s="74"/>
      <c r="AJ21" s="74">
        <v>-15</v>
      </c>
      <c r="AK21" s="74"/>
      <c r="AL21" s="65">
        <v>-74</v>
      </c>
      <c r="AM21" s="74"/>
      <c r="AN21" s="74">
        <v>56</v>
      </c>
      <c r="AO21" s="60"/>
      <c r="AP21" s="74">
        <v>-1460</v>
      </c>
      <c r="AQ21" s="126"/>
      <c r="AR21" s="74">
        <v>-963</v>
      </c>
      <c r="AS21" s="98"/>
      <c r="AT21" s="65">
        <v>-405</v>
      </c>
      <c r="AU21" s="98"/>
      <c r="AV21" s="65">
        <v>-160</v>
      </c>
      <c r="AW21" s="98"/>
      <c r="AX21" s="74">
        <v>-15</v>
      </c>
      <c r="AY21" s="98"/>
      <c r="AZ21" s="65">
        <v>-41</v>
      </c>
      <c r="BA21" s="98"/>
      <c r="BB21" s="65">
        <v>43</v>
      </c>
      <c r="BC21" s="60"/>
      <c r="BD21" s="74">
        <v>-1541</v>
      </c>
      <c r="BE21" s="126"/>
      <c r="BF21" s="65">
        <v>-922</v>
      </c>
      <c r="BG21" s="98"/>
      <c r="BH21" s="65">
        <v>-403</v>
      </c>
      <c r="BI21" s="98"/>
      <c r="BJ21" s="65">
        <v>-143</v>
      </c>
      <c r="BK21" s="98"/>
      <c r="BL21" s="74">
        <v>-11</v>
      </c>
      <c r="BM21" s="98"/>
      <c r="BN21" s="74">
        <v>-90</v>
      </c>
      <c r="BO21" s="98"/>
      <c r="BP21" s="74">
        <v>41</v>
      </c>
      <c r="BQ21" s="60"/>
      <c r="BR21" s="74">
        <v>-1528</v>
      </c>
    </row>
    <row r="22" spans="1:70" ht="6.95" customHeight="1">
      <c r="A22" s="82"/>
      <c r="B22" s="130"/>
      <c r="C22" s="125"/>
      <c r="D22" s="130"/>
      <c r="E22" s="125"/>
      <c r="F22" s="130"/>
      <c r="G22" s="125"/>
      <c r="H22" s="130"/>
      <c r="I22" s="125"/>
      <c r="J22" s="130"/>
      <c r="K22" s="125"/>
      <c r="L22" s="125"/>
      <c r="M22" s="125"/>
      <c r="N22" s="130"/>
      <c r="O22" s="60"/>
      <c r="P22" s="60"/>
      <c r="Q22" s="60"/>
      <c r="R22" s="60"/>
      <c r="S22" s="60"/>
      <c r="T22" s="60"/>
      <c r="U22" s="60"/>
      <c r="V22" s="60"/>
      <c r="W22" s="60"/>
      <c r="X22" s="131"/>
      <c r="Y22" s="60"/>
      <c r="Z22" s="131"/>
      <c r="AA22" s="60"/>
      <c r="AB22" s="131"/>
      <c r="AC22" s="126"/>
      <c r="AD22" s="131"/>
      <c r="AE22" s="60"/>
      <c r="AF22" s="60"/>
      <c r="AG22" s="60"/>
      <c r="AH22" s="131"/>
      <c r="AI22" s="60"/>
      <c r="AJ22" s="131"/>
      <c r="AK22" s="60"/>
      <c r="AL22" s="60"/>
      <c r="AM22" s="60"/>
      <c r="AN22" s="131"/>
      <c r="AO22" s="60"/>
      <c r="AP22" s="131"/>
      <c r="AQ22" s="126"/>
      <c r="AR22" s="131"/>
      <c r="AS22" s="60"/>
      <c r="AT22" s="60"/>
      <c r="AU22" s="60"/>
      <c r="AV22" s="60"/>
      <c r="AW22" s="60"/>
      <c r="AX22" s="131"/>
      <c r="AY22" s="60"/>
      <c r="AZ22" s="60"/>
      <c r="BA22" s="60"/>
      <c r="BB22" s="60"/>
      <c r="BC22" s="60"/>
      <c r="BD22" s="131"/>
      <c r="BE22" s="126"/>
      <c r="BF22" s="60"/>
      <c r="BG22" s="60"/>
      <c r="BH22" s="60"/>
      <c r="BI22" s="60"/>
      <c r="BJ22" s="60"/>
      <c r="BK22" s="60"/>
      <c r="BL22" s="131"/>
      <c r="BM22" s="60"/>
      <c r="BN22" s="131"/>
      <c r="BO22" s="60"/>
      <c r="BP22" s="131"/>
      <c r="BQ22" s="60"/>
      <c r="BR22" s="131"/>
    </row>
    <row r="23" spans="1:70" ht="12" customHeight="1">
      <c r="A23" s="82" t="s">
        <v>48</v>
      </c>
      <c r="B23" s="125">
        <v>-27</v>
      </c>
      <c r="C23" s="125"/>
      <c r="D23" s="125">
        <v>106</v>
      </c>
      <c r="E23" s="125"/>
      <c r="F23" s="125">
        <v>246</v>
      </c>
      <c r="G23" s="125"/>
      <c r="H23" s="125">
        <v>1</v>
      </c>
      <c r="I23" s="125"/>
      <c r="J23" s="125">
        <v>-16</v>
      </c>
      <c r="K23" s="125"/>
      <c r="L23" s="125">
        <v>0</v>
      </c>
      <c r="M23" s="125"/>
      <c r="N23" s="125">
        <v>310</v>
      </c>
      <c r="O23" s="60"/>
      <c r="P23" s="60">
        <v>389</v>
      </c>
      <c r="Q23" s="60"/>
      <c r="R23" s="60">
        <v>399</v>
      </c>
      <c r="S23" s="60"/>
      <c r="T23" s="60">
        <v>505</v>
      </c>
      <c r="U23" s="60"/>
      <c r="V23" s="60">
        <v>-3</v>
      </c>
      <c r="W23" s="60"/>
      <c r="X23" s="60">
        <v>-4</v>
      </c>
      <c r="Y23" s="60"/>
      <c r="Z23" s="60">
        <v>0</v>
      </c>
      <c r="AA23" s="60"/>
      <c r="AB23" s="60">
        <v>1286</v>
      </c>
      <c r="AC23" s="126"/>
      <c r="AD23" s="60">
        <v>34</v>
      </c>
      <c r="AE23" s="60"/>
      <c r="AF23" s="60">
        <v>-4</v>
      </c>
      <c r="AG23" s="60"/>
      <c r="AH23" s="60">
        <v>218</v>
      </c>
      <c r="AI23" s="60"/>
      <c r="AJ23" s="60">
        <v>-2</v>
      </c>
      <c r="AK23" s="60"/>
      <c r="AL23" s="60">
        <v>-26</v>
      </c>
      <c r="AM23" s="60"/>
      <c r="AN23" s="60">
        <v>0</v>
      </c>
      <c r="AO23" s="60"/>
      <c r="AP23" s="60">
        <v>220</v>
      </c>
      <c r="AQ23" s="126"/>
      <c r="AR23" s="60">
        <v>-115</v>
      </c>
      <c r="AS23" s="98"/>
      <c r="AT23" s="60">
        <v>-81</v>
      </c>
      <c r="AU23" s="98"/>
      <c r="AV23" s="60">
        <v>205</v>
      </c>
      <c r="AW23" s="98"/>
      <c r="AX23" s="60">
        <v>2</v>
      </c>
      <c r="AY23" s="98"/>
      <c r="AZ23" s="60">
        <v>-6</v>
      </c>
      <c r="BA23" s="98"/>
      <c r="BB23" s="60">
        <v>0</v>
      </c>
      <c r="BC23" s="60"/>
      <c r="BD23" s="60">
        <v>5</v>
      </c>
      <c r="BE23" s="126"/>
      <c r="BF23" s="60">
        <v>118</v>
      </c>
      <c r="BG23" s="98"/>
      <c r="BH23" s="60">
        <v>150</v>
      </c>
      <c r="BI23" s="98"/>
      <c r="BJ23" s="60">
        <v>239</v>
      </c>
      <c r="BK23" s="98"/>
      <c r="BL23" s="60">
        <v>4</v>
      </c>
      <c r="BM23" s="98"/>
      <c r="BN23" s="60">
        <v>-50</v>
      </c>
      <c r="BO23" s="98"/>
      <c r="BP23" s="60">
        <v>0</v>
      </c>
      <c r="BQ23" s="60"/>
      <c r="BR23" s="60">
        <v>461</v>
      </c>
    </row>
    <row r="24" spans="1:70" ht="6.95" customHeight="1">
      <c r="A24" s="132"/>
      <c r="B24" s="125"/>
      <c r="C24" s="125"/>
      <c r="D24" s="125"/>
      <c r="E24" s="125"/>
      <c r="F24" s="125"/>
      <c r="G24" s="125"/>
      <c r="H24" s="125"/>
      <c r="I24" s="125"/>
      <c r="J24" s="125"/>
      <c r="K24" s="125"/>
      <c r="L24" s="125"/>
      <c r="M24" s="125"/>
      <c r="N24" s="125"/>
      <c r="O24" s="60"/>
      <c r="P24" s="60"/>
      <c r="Q24" s="60"/>
      <c r="R24" s="60"/>
      <c r="S24" s="60"/>
      <c r="T24" s="60"/>
      <c r="U24" s="60"/>
      <c r="V24" s="60"/>
      <c r="W24" s="60"/>
      <c r="X24" s="60"/>
      <c r="Y24" s="60"/>
      <c r="Z24" s="60"/>
      <c r="AA24" s="60"/>
      <c r="AB24" s="60"/>
      <c r="AC24" s="126"/>
      <c r="AD24" s="60"/>
      <c r="AE24" s="60"/>
      <c r="AF24" s="60"/>
      <c r="AG24" s="60"/>
      <c r="AH24" s="60"/>
      <c r="AI24" s="60"/>
      <c r="AJ24" s="60"/>
      <c r="AK24" s="60"/>
      <c r="AL24" s="60"/>
      <c r="AM24" s="60"/>
      <c r="AN24" s="60"/>
      <c r="AO24" s="60"/>
      <c r="AP24" s="60"/>
      <c r="AQ24" s="126"/>
      <c r="AR24" s="60"/>
      <c r="AS24" s="98"/>
      <c r="AT24" s="60"/>
      <c r="AU24" s="98"/>
      <c r="AV24" s="60"/>
      <c r="AW24" s="98"/>
      <c r="AX24" s="60"/>
      <c r="AY24" s="98"/>
      <c r="AZ24" s="60"/>
      <c r="BA24" s="98"/>
      <c r="BB24" s="60"/>
      <c r="BC24" s="60"/>
      <c r="BD24" s="60"/>
      <c r="BE24" s="126"/>
      <c r="BF24" s="60"/>
      <c r="BG24" s="98"/>
      <c r="BH24" s="60"/>
      <c r="BI24" s="98"/>
      <c r="BJ24" s="60"/>
      <c r="BK24" s="98"/>
      <c r="BL24" s="60"/>
      <c r="BM24" s="98"/>
      <c r="BN24" s="60"/>
      <c r="BO24" s="98"/>
      <c r="BP24" s="60"/>
      <c r="BQ24" s="60"/>
      <c r="BR24" s="60"/>
    </row>
    <row r="25" spans="1:70" ht="12" customHeight="1">
      <c r="A25" s="75" t="s">
        <v>157</v>
      </c>
      <c r="B25" s="128">
        <v>0</v>
      </c>
      <c r="C25" s="128"/>
      <c r="D25" s="127">
        <v>0</v>
      </c>
      <c r="E25" s="128"/>
      <c r="F25" s="127">
        <v>0</v>
      </c>
      <c r="G25" s="128"/>
      <c r="H25" s="127">
        <v>0</v>
      </c>
      <c r="I25" s="128"/>
      <c r="J25" s="127">
        <v>0</v>
      </c>
      <c r="K25" s="128"/>
      <c r="L25" s="127">
        <v>0</v>
      </c>
      <c r="M25" s="128"/>
      <c r="N25" s="128">
        <v>0</v>
      </c>
      <c r="O25" s="60"/>
      <c r="P25" s="65">
        <v>0</v>
      </c>
      <c r="Q25" s="74"/>
      <c r="R25" s="65">
        <v>0</v>
      </c>
      <c r="S25" s="74"/>
      <c r="T25" s="74">
        <v>0</v>
      </c>
      <c r="U25" s="74"/>
      <c r="V25" s="74">
        <v>0</v>
      </c>
      <c r="W25" s="74"/>
      <c r="X25" s="65">
        <v>0</v>
      </c>
      <c r="Y25" s="74"/>
      <c r="Z25" s="74">
        <v>0</v>
      </c>
      <c r="AA25" s="60"/>
      <c r="AB25" s="74">
        <v>0</v>
      </c>
      <c r="AC25" s="126"/>
      <c r="AD25" s="74">
        <v>0</v>
      </c>
      <c r="AE25" s="74"/>
      <c r="AF25" s="74">
        <v>0</v>
      </c>
      <c r="AG25" s="74"/>
      <c r="AH25" s="65">
        <v>0</v>
      </c>
      <c r="AI25" s="74"/>
      <c r="AJ25" s="74">
        <v>0</v>
      </c>
      <c r="AK25" s="74"/>
      <c r="AL25" s="74">
        <v>0</v>
      </c>
      <c r="AM25" s="74"/>
      <c r="AN25" s="74">
        <v>0</v>
      </c>
      <c r="AO25" s="60"/>
      <c r="AP25" s="65">
        <v>0</v>
      </c>
      <c r="AQ25" s="126"/>
      <c r="AR25" s="65">
        <v>0</v>
      </c>
      <c r="AS25" s="98"/>
      <c r="AT25" s="65">
        <v>0</v>
      </c>
      <c r="AU25" s="98"/>
      <c r="AV25" s="74">
        <v>0</v>
      </c>
      <c r="AW25" s="98"/>
      <c r="AX25" s="74">
        <v>0</v>
      </c>
      <c r="AY25" s="98"/>
      <c r="AZ25" s="74">
        <v>0</v>
      </c>
      <c r="BA25" s="98"/>
      <c r="BB25" s="74">
        <v>0</v>
      </c>
      <c r="BC25" s="60"/>
      <c r="BD25" s="74">
        <v>0</v>
      </c>
      <c r="BE25" s="126"/>
      <c r="BF25" s="74">
        <v>0</v>
      </c>
      <c r="BG25" s="98"/>
      <c r="BH25" s="74">
        <v>0</v>
      </c>
      <c r="BI25" s="98"/>
      <c r="BJ25" s="74">
        <v>0</v>
      </c>
      <c r="BK25" s="98"/>
      <c r="BL25" s="74">
        <v>0</v>
      </c>
      <c r="BM25" s="98"/>
      <c r="BN25" s="74">
        <v>0</v>
      </c>
      <c r="BO25" s="98"/>
      <c r="BP25" s="74">
        <v>0</v>
      </c>
      <c r="BQ25" s="60"/>
      <c r="BR25" s="65">
        <v>0</v>
      </c>
    </row>
    <row r="26" spans="1:70" ht="6.95" customHeight="1">
      <c r="A26" s="82"/>
      <c r="B26" s="130"/>
      <c r="C26" s="125"/>
      <c r="D26" s="125"/>
      <c r="E26" s="125"/>
      <c r="F26" s="125"/>
      <c r="G26" s="125"/>
      <c r="H26" s="125"/>
      <c r="I26" s="125"/>
      <c r="J26" s="125"/>
      <c r="K26" s="125"/>
      <c r="L26" s="125"/>
      <c r="M26" s="125"/>
      <c r="N26" s="130"/>
      <c r="O26" s="60"/>
      <c r="P26" s="60"/>
      <c r="Q26" s="60"/>
      <c r="R26" s="60"/>
      <c r="S26" s="60"/>
      <c r="T26" s="131"/>
      <c r="U26" s="60"/>
      <c r="V26" s="131"/>
      <c r="W26" s="60"/>
      <c r="X26" s="60"/>
      <c r="Y26" s="60"/>
      <c r="Z26" s="131"/>
      <c r="AA26" s="60"/>
      <c r="AB26" s="131"/>
      <c r="AC26" s="126"/>
      <c r="AD26" s="131"/>
      <c r="AE26" s="60"/>
      <c r="AF26" s="131"/>
      <c r="AG26" s="60"/>
      <c r="AH26" s="60"/>
      <c r="AI26" s="60"/>
      <c r="AJ26" s="131"/>
      <c r="AK26" s="60"/>
      <c r="AL26" s="131"/>
      <c r="AM26" s="60"/>
      <c r="AN26" s="131"/>
      <c r="AO26" s="60"/>
      <c r="AP26" s="60"/>
      <c r="AQ26" s="126"/>
      <c r="AR26" s="60"/>
      <c r="AS26" s="60"/>
      <c r="AT26" s="74"/>
      <c r="AU26" s="60"/>
      <c r="AV26" s="131"/>
      <c r="AW26" s="60"/>
      <c r="AX26" s="131"/>
      <c r="AY26" s="60"/>
      <c r="AZ26" s="131"/>
      <c r="BA26" s="60"/>
      <c r="BB26" s="131"/>
      <c r="BC26" s="60"/>
      <c r="BD26" s="131"/>
      <c r="BE26" s="126"/>
      <c r="BF26" s="131"/>
      <c r="BG26" s="60"/>
      <c r="BH26" s="131"/>
      <c r="BI26" s="60"/>
      <c r="BJ26" s="131"/>
      <c r="BK26" s="60"/>
      <c r="BL26" s="131"/>
      <c r="BM26" s="60"/>
      <c r="BN26" s="131"/>
      <c r="BO26" s="60"/>
      <c r="BP26" s="131"/>
      <c r="BQ26" s="60"/>
      <c r="BR26" s="60"/>
    </row>
    <row r="27" spans="1:70" ht="12" customHeight="1" thickBot="1">
      <c r="A27" s="82" t="s">
        <v>158</v>
      </c>
      <c r="B27" s="136">
        <v>-27</v>
      </c>
      <c r="C27" s="128"/>
      <c r="D27" s="136">
        <v>106</v>
      </c>
      <c r="E27" s="128"/>
      <c r="F27" s="136">
        <v>246</v>
      </c>
      <c r="G27" s="128"/>
      <c r="H27" s="136">
        <v>1</v>
      </c>
      <c r="I27" s="128"/>
      <c r="J27" s="136">
        <v>-16</v>
      </c>
      <c r="K27" s="128"/>
      <c r="L27" s="136">
        <v>0</v>
      </c>
      <c r="M27" s="128"/>
      <c r="N27" s="136">
        <v>310</v>
      </c>
      <c r="O27" s="60"/>
      <c r="P27" s="73">
        <v>389</v>
      </c>
      <c r="Q27" s="74"/>
      <c r="R27" s="73">
        <v>399</v>
      </c>
      <c r="S27" s="74"/>
      <c r="T27" s="73">
        <v>505</v>
      </c>
      <c r="U27" s="74"/>
      <c r="V27" s="73">
        <v>-3</v>
      </c>
      <c r="W27" s="74"/>
      <c r="X27" s="73">
        <v>-4</v>
      </c>
      <c r="Y27" s="74"/>
      <c r="Z27" s="73">
        <v>0</v>
      </c>
      <c r="AA27" s="60"/>
      <c r="AB27" s="73">
        <v>1286</v>
      </c>
      <c r="AC27" s="126"/>
      <c r="AD27" s="73">
        <v>34</v>
      </c>
      <c r="AE27" s="74"/>
      <c r="AF27" s="73">
        <v>-4</v>
      </c>
      <c r="AG27" s="74"/>
      <c r="AH27" s="73">
        <v>218</v>
      </c>
      <c r="AI27" s="74"/>
      <c r="AJ27" s="73">
        <v>-2</v>
      </c>
      <c r="AK27" s="74"/>
      <c r="AL27" s="73">
        <v>-26</v>
      </c>
      <c r="AM27" s="74"/>
      <c r="AN27" s="73">
        <v>0</v>
      </c>
      <c r="AO27" s="60"/>
      <c r="AP27" s="73">
        <v>220</v>
      </c>
      <c r="AQ27" s="126"/>
      <c r="AR27" s="73">
        <v>-115</v>
      </c>
      <c r="AS27" s="98"/>
      <c r="AT27" s="73">
        <v>-81</v>
      </c>
      <c r="AU27" s="98"/>
      <c r="AV27" s="73">
        <v>205</v>
      </c>
      <c r="AW27" s="98"/>
      <c r="AX27" s="73">
        <v>2</v>
      </c>
      <c r="AY27" s="98"/>
      <c r="AZ27" s="73">
        <v>-6</v>
      </c>
      <c r="BA27" s="98"/>
      <c r="BB27" s="73">
        <v>0</v>
      </c>
      <c r="BC27" s="60"/>
      <c r="BD27" s="73">
        <v>5</v>
      </c>
      <c r="BE27" s="126"/>
      <c r="BF27" s="73">
        <v>118</v>
      </c>
      <c r="BG27" s="98"/>
      <c r="BH27" s="73">
        <v>150</v>
      </c>
      <c r="BI27" s="98"/>
      <c r="BJ27" s="73">
        <v>239</v>
      </c>
      <c r="BK27" s="98"/>
      <c r="BL27" s="73">
        <v>4</v>
      </c>
      <c r="BM27" s="98"/>
      <c r="BN27" s="73">
        <v>-50</v>
      </c>
      <c r="BO27" s="98"/>
      <c r="BP27" s="73">
        <v>0</v>
      </c>
      <c r="BQ27" s="60"/>
      <c r="BR27" s="73">
        <v>461</v>
      </c>
    </row>
    <row r="28" spans="1:70" ht="12" customHeight="1">
      <c r="A28" s="75"/>
      <c r="B28" s="137"/>
      <c r="C28" s="125"/>
      <c r="D28" s="137"/>
      <c r="E28" s="125"/>
      <c r="F28" s="137"/>
      <c r="G28" s="125"/>
      <c r="H28" s="137"/>
      <c r="I28" s="125"/>
      <c r="J28" s="137"/>
      <c r="K28" s="125"/>
      <c r="L28" s="137"/>
      <c r="M28" s="125"/>
      <c r="N28" s="137"/>
      <c r="O28" s="60"/>
      <c r="P28" s="66"/>
      <c r="Q28" s="66"/>
      <c r="R28" s="66"/>
      <c r="S28" s="66"/>
      <c r="T28" s="66"/>
      <c r="U28" s="60"/>
      <c r="V28" s="66"/>
      <c r="W28" s="60"/>
      <c r="X28" s="66"/>
      <c r="Y28" s="60"/>
      <c r="Z28" s="66"/>
      <c r="AA28" s="60"/>
      <c r="AB28" s="66"/>
      <c r="AC28" s="126"/>
      <c r="AD28" s="66"/>
      <c r="AE28" s="66"/>
      <c r="AF28" s="66"/>
      <c r="AG28" s="66"/>
      <c r="AH28" s="66"/>
      <c r="AI28" s="60"/>
      <c r="AJ28" s="66"/>
      <c r="AK28" s="60"/>
      <c r="AL28" s="66"/>
      <c r="AM28" s="60"/>
      <c r="AN28" s="66"/>
      <c r="AO28" s="60"/>
      <c r="AP28" s="66"/>
      <c r="AQ28" s="126"/>
      <c r="AR28" s="66"/>
      <c r="AS28" s="66"/>
      <c r="AT28" s="66"/>
      <c r="AU28" s="66"/>
      <c r="AV28" s="66"/>
      <c r="AW28" s="60"/>
      <c r="AX28" s="66"/>
      <c r="AY28" s="60"/>
      <c r="AZ28" s="66"/>
      <c r="BA28" s="60"/>
      <c r="BB28" s="66"/>
      <c r="BC28" s="60"/>
      <c r="BD28" s="66"/>
      <c r="BE28" s="126"/>
      <c r="BF28" s="66"/>
      <c r="BG28" s="66"/>
      <c r="BH28" s="66"/>
      <c r="BI28" s="66"/>
      <c r="BJ28" s="66"/>
      <c r="BK28" s="60"/>
      <c r="BL28" s="66"/>
      <c r="BM28" s="60"/>
      <c r="BN28" s="66"/>
      <c r="BO28" s="60"/>
      <c r="BP28" s="66"/>
      <c r="BQ28" s="60"/>
      <c r="BR28" s="66"/>
    </row>
    <row r="29" spans="1:70" ht="12" customHeight="1">
      <c r="A29" s="15" t="s">
        <v>78</v>
      </c>
      <c r="B29" s="137"/>
      <c r="C29" s="125"/>
      <c r="D29" s="137"/>
      <c r="E29" s="125"/>
      <c r="F29" s="137"/>
      <c r="G29" s="125"/>
      <c r="H29" s="137"/>
      <c r="I29" s="125"/>
      <c r="J29" s="137"/>
      <c r="K29" s="125"/>
      <c r="L29" s="137"/>
      <c r="M29" s="125"/>
      <c r="N29" s="137"/>
      <c r="O29" s="60"/>
      <c r="P29" s="60"/>
      <c r="Q29" s="60"/>
      <c r="R29" s="60"/>
      <c r="S29" s="60"/>
      <c r="T29" s="60"/>
      <c r="U29" s="60"/>
      <c r="V29" s="60"/>
      <c r="W29" s="60"/>
      <c r="X29" s="60"/>
      <c r="Y29" s="60"/>
      <c r="Z29" s="60"/>
      <c r="AA29" s="60"/>
      <c r="AB29" s="60"/>
      <c r="AC29" s="126"/>
      <c r="AD29" s="60"/>
      <c r="AE29" s="60"/>
      <c r="AF29" s="60"/>
      <c r="AG29" s="60"/>
      <c r="AH29" s="60"/>
      <c r="AI29" s="60"/>
      <c r="AJ29" s="60"/>
      <c r="AK29" s="60"/>
      <c r="AL29" s="60"/>
      <c r="AM29" s="60"/>
      <c r="AN29" s="60"/>
      <c r="AO29" s="60"/>
      <c r="AP29" s="60"/>
      <c r="AQ29" s="126"/>
      <c r="AR29" s="60"/>
      <c r="AS29" s="60"/>
      <c r="AT29" s="60"/>
      <c r="AU29" s="60"/>
      <c r="AV29" s="60"/>
      <c r="AW29" s="60"/>
      <c r="AX29" s="60"/>
      <c r="AY29" s="60"/>
      <c r="AZ29" s="60"/>
      <c r="BA29" s="60"/>
      <c r="BB29" s="60"/>
      <c r="BC29" s="60"/>
      <c r="BD29" s="60"/>
      <c r="BE29" s="126"/>
      <c r="BF29" s="60"/>
      <c r="BG29" s="60"/>
      <c r="BH29" s="60"/>
      <c r="BI29" s="60"/>
      <c r="BJ29" s="60"/>
      <c r="BK29" s="60"/>
      <c r="BL29" s="60"/>
      <c r="BM29" s="60"/>
      <c r="BN29" s="60"/>
      <c r="BO29" s="60"/>
      <c r="BP29" s="60"/>
      <c r="BQ29" s="60"/>
      <c r="BR29" s="60"/>
    </row>
    <row r="30" spans="1:70" ht="6.95" customHeight="1">
      <c r="A30" s="82"/>
      <c r="B30" s="137"/>
      <c r="C30" s="125"/>
      <c r="D30" s="137"/>
      <c r="E30" s="125"/>
      <c r="F30" s="137"/>
      <c r="G30" s="125"/>
      <c r="H30" s="137"/>
      <c r="I30" s="125"/>
      <c r="J30" s="137"/>
      <c r="K30" s="125"/>
      <c r="L30" s="137"/>
      <c r="M30" s="125"/>
      <c r="N30" s="137"/>
      <c r="O30" s="60"/>
      <c r="P30" s="60"/>
      <c r="Q30" s="60"/>
      <c r="R30" s="60"/>
      <c r="S30" s="60"/>
      <c r="T30" s="60"/>
      <c r="U30" s="60"/>
      <c r="V30" s="60"/>
      <c r="W30" s="60"/>
      <c r="X30" s="60"/>
      <c r="Y30" s="60"/>
      <c r="Z30" s="60"/>
      <c r="AA30" s="60"/>
      <c r="AB30" s="60"/>
      <c r="AC30" s="126"/>
      <c r="AD30" s="60"/>
      <c r="AE30" s="60"/>
      <c r="AF30" s="60"/>
      <c r="AG30" s="60"/>
      <c r="AH30" s="60"/>
      <c r="AI30" s="60"/>
      <c r="AJ30" s="60"/>
      <c r="AK30" s="60"/>
      <c r="AL30" s="60"/>
      <c r="AM30" s="60"/>
      <c r="AN30" s="60"/>
      <c r="AO30" s="60"/>
      <c r="AP30" s="60"/>
      <c r="AQ30" s="126"/>
      <c r="AR30" s="60"/>
      <c r="AS30" s="60"/>
      <c r="AT30" s="60"/>
      <c r="AU30" s="60"/>
      <c r="AV30" s="60"/>
      <c r="AW30" s="60"/>
      <c r="AX30" s="60"/>
      <c r="AY30" s="60"/>
      <c r="AZ30" s="60"/>
      <c r="BA30" s="60"/>
      <c r="BB30" s="60"/>
      <c r="BC30" s="60"/>
      <c r="BD30" s="60"/>
      <c r="BE30" s="126"/>
      <c r="BF30" s="60"/>
      <c r="BG30" s="60"/>
      <c r="BH30" s="60"/>
      <c r="BI30" s="60"/>
      <c r="BJ30" s="60"/>
      <c r="BK30" s="60"/>
      <c r="BL30" s="60"/>
      <c r="BM30" s="60"/>
      <c r="BN30" s="60"/>
      <c r="BO30" s="60"/>
      <c r="BP30" s="60"/>
      <c r="BQ30" s="60"/>
      <c r="BR30" s="60"/>
    </row>
    <row r="31" spans="1:70" ht="12" customHeight="1">
      <c r="A31" s="75" t="s">
        <v>44</v>
      </c>
      <c r="B31" s="137">
        <f>+B27</f>
        <v>-27</v>
      </c>
      <c r="C31" s="125"/>
      <c r="D31" s="137">
        <f>+D27</f>
        <v>106</v>
      </c>
      <c r="E31" s="125"/>
      <c r="F31" s="137">
        <f>+F27</f>
        <v>246</v>
      </c>
      <c r="G31" s="125"/>
      <c r="H31" s="137">
        <f>+H27</f>
        <v>1</v>
      </c>
      <c r="I31" s="125"/>
      <c r="J31" s="137">
        <f>+J27</f>
        <v>-16</v>
      </c>
      <c r="K31" s="125"/>
      <c r="L31" s="137">
        <f>+L27</f>
        <v>0</v>
      </c>
      <c r="M31" s="125"/>
      <c r="N31" s="137">
        <f>+N27</f>
        <v>310</v>
      </c>
      <c r="O31" s="60"/>
      <c r="P31" s="60">
        <f>+P27</f>
        <v>389</v>
      </c>
      <c r="Q31" s="60"/>
      <c r="R31" s="60">
        <f>+R27</f>
        <v>399</v>
      </c>
      <c r="S31" s="60"/>
      <c r="T31" s="60">
        <f>+T27</f>
        <v>505</v>
      </c>
      <c r="U31" s="60"/>
      <c r="V31" s="60">
        <f>+V27</f>
        <v>-3</v>
      </c>
      <c r="W31" s="60"/>
      <c r="X31" s="60">
        <f>+X27</f>
        <v>-4</v>
      </c>
      <c r="Y31" s="60"/>
      <c r="Z31" s="60">
        <f>+Z27</f>
        <v>0</v>
      </c>
      <c r="AA31" s="60"/>
      <c r="AB31" s="60">
        <f>+AB27</f>
        <v>1286</v>
      </c>
      <c r="AC31" s="126"/>
      <c r="AD31" s="60">
        <f>+AD27</f>
        <v>34</v>
      </c>
      <c r="AE31" s="60"/>
      <c r="AF31" s="60">
        <f>+AF27</f>
        <v>-4</v>
      </c>
      <c r="AG31" s="60"/>
      <c r="AH31" s="60">
        <f>+AH27</f>
        <v>218</v>
      </c>
      <c r="AI31" s="60"/>
      <c r="AJ31" s="60">
        <f>+AJ27</f>
        <v>-2</v>
      </c>
      <c r="AK31" s="60"/>
      <c r="AL31" s="60">
        <f>+AL27</f>
        <v>-26</v>
      </c>
      <c r="AM31" s="60"/>
      <c r="AN31" s="60">
        <f>+AN27</f>
        <v>0</v>
      </c>
      <c r="AO31" s="60"/>
      <c r="AP31" s="60">
        <f>+AP27</f>
        <v>220</v>
      </c>
      <c r="AQ31" s="126"/>
      <c r="AR31" s="60">
        <f>+AR27</f>
        <v>-115</v>
      </c>
      <c r="AS31" s="60"/>
      <c r="AT31" s="60">
        <f>+AT27</f>
        <v>-81</v>
      </c>
      <c r="AU31" s="60"/>
      <c r="AV31" s="60">
        <f>+AV27</f>
        <v>205</v>
      </c>
      <c r="AW31" s="60"/>
      <c r="AX31" s="60">
        <f>+AX27</f>
        <v>2</v>
      </c>
      <c r="AY31" s="60"/>
      <c r="AZ31" s="60">
        <f>+AZ27</f>
        <v>-6</v>
      </c>
      <c r="BA31" s="60"/>
      <c r="BB31" s="60">
        <f>+BB27</f>
        <v>0</v>
      </c>
      <c r="BC31" s="60"/>
      <c r="BD31" s="60">
        <f>+BD27</f>
        <v>5</v>
      </c>
      <c r="BE31" s="126"/>
      <c r="BF31" s="60">
        <f>+BF27</f>
        <v>118</v>
      </c>
      <c r="BG31" s="60"/>
      <c r="BH31" s="60">
        <f>+BH27</f>
        <v>150</v>
      </c>
      <c r="BI31" s="60"/>
      <c r="BJ31" s="60">
        <f>+BJ27</f>
        <v>239</v>
      </c>
      <c r="BK31" s="60"/>
      <c r="BL31" s="60">
        <f>+BL27</f>
        <v>4</v>
      </c>
      <c r="BM31" s="60"/>
      <c r="BN31" s="60">
        <f>+BN27</f>
        <v>-50</v>
      </c>
      <c r="BO31" s="60"/>
      <c r="BP31" s="60">
        <f>+BP27</f>
        <v>0</v>
      </c>
      <c r="BQ31" s="60"/>
      <c r="BR31" s="60">
        <f>+BR27</f>
        <v>461</v>
      </c>
    </row>
    <row r="32" spans="1:70" ht="12" customHeight="1">
      <c r="A32" s="75" t="s">
        <v>8</v>
      </c>
      <c r="B32" s="137"/>
      <c r="C32" s="125"/>
      <c r="D32" s="137"/>
      <c r="E32" s="125"/>
      <c r="F32" s="137"/>
      <c r="G32" s="125"/>
      <c r="H32" s="137"/>
      <c r="I32" s="125"/>
      <c r="J32" s="137"/>
      <c r="K32" s="125"/>
      <c r="L32" s="137"/>
      <c r="M32" s="125"/>
      <c r="N32" s="137"/>
      <c r="O32" s="60"/>
      <c r="P32" s="60">
        <v>-6</v>
      </c>
      <c r="Q32" s="60"/>
      <c r="R32" s="60">
        <v>-5</v>
      </c>
      <c r="S32" s="60"/>
      <c r="T32" s="60">
        <v>-19</v>
      </c>
      <c r="U32" s="60"/>
      <c r="V32" s="60">
        <v>0</v>
      </c>
      <c r="W32" s="60"/>
      <c r="X32" s="60">
        <v>0</v>
      </c>
      <c r="Y32" s="60"/>
      <c r="Z32" s="60">
        <v>0</v>
      </c>
      <c r="AA32" s="60"/>
      <c r="AB32" s="60">
        <v>-30</v>
      </c>
      <c r="AC32" s="126"/>
      <c r="AD32" s="60">
        <v>-9</v>
      </c>
      <c r="AE32" s="60"/>
      <c r="AF32" s="60">
        <v>-9</v>
      </c>
      <c r="AG32" s="60"/>
      <c r="AH32" s="60">
        <v>-16</v>
      </c>
      <c r="AI32" s="60"/>
      <c r="AJ32" s="60">
        <v>0</v>
      </c>
      <c r="AK32" s="60"/>
      <c r="AL32" s="60">
        <v>0</v>
      </c>
      <c r="AM32" s="60"/>
      <c r="AN32" s="60">
        <v>0</v>
      </c>
      <c r="AO32" s="60"/>
      <c r="AP32" s="60">
        <v>-34</v>
      </c>
      <c r="AQ32" s="126"/>
      <c r="AR32" s="60">
        <v>10</v>
      </c>
      <c r="AS32" s="60"/>
      <c r="AT32" s="60">
        <v>-1</v>
      </c>
      <c r="AU32" s="60"/>
      <c r="AV32" s="60">
        <v>-29</v>
      </c>
      <c r="AW32" s="60"/>
      <c r="AX32" s="60">
        <v>0</v>
      </c>
      <c r="AY32" s="60"/>
      <c r="AZ32" s="60">
        <v>0</v>
      </c>
      <c r="BA32" s="60"/>
      <c r="BB32" s="60">
        <v>0</v>
      </c>
      <c r="BC32" s="60"/>
      <c r="BD32" s="60">
        <v>-20</v>
      </c>
      <c r="BE32" s="126"/>
      <c r="BF32" s="60">
        <v>-16</v>
      </c>
      <c r="BG32" s="60"/>
      <c r="BH32" s="60">
        <v>-22</v>
      </c>
      <c r="BI32" s="60"/>
      <c r="BJ32" s="60">
        <v>-37</v>
      </c>
      <c r="BK32" s="60"/>
      <c r="BL32" s="60">
        <v>0</v>
      </c>
      <c r="BM32" s="60"/>
      <c r="BN32" s="60">
        <v>3</v>
      </c>
      <c r="BO32" s="60"/>
      <c r="BP32" s="60">
        <v>0</v>
      </c>
      <c r="BQ32" s="60"/>
      <c r="BR32" s="60">
        <v>-72</v>
      </c>
    </row>
    <row r="33" spans="1:70" ht="12" customHeight="1">
      <c r="A33" s="75" t="s">
        <v>76</v>
      </c>
      <c r="B33" s="134">
        <v>0</v>
      </c>
      <c r="C33" s="125"/>
      <c r="D33" s="134">
        <v>0</v>
      </c>
      <c r="E33" s="125"/>
      <c r="F33" s="134">
        <v>0</v>
      </c>
      <c r="G33" s="125"/>
      <c r="H33" s="134">
        <v>0</v>
      </c>
      <c r="I33" s="125"/>
      <c r="J33" s="134">
        <v>0</v>
      </c>
      <c r="K33" s="125"/>
      <c r="L33" s="134">
        <v>0</v>
      </c>
      <c r="M33" s="125"/>
      <c r="N33" s="134">
        <v>0</v>
      </c>
      <c r="O33" s="60"/>
      <c r="P33" s="66">
        <v>0</v>
      </c>
      <c r="Q33" s="66"/>
      <c r="R33" s="66">
        <v>0</v>
      </c>
      <c r="S33" s="66"/>
      <c r="T33" s="66">
        <v>0</v>
      </c>
      <c r="U33" s="66"/>
      <c r="V33" s="66">
        <v>0</v>
      </c>
      <c r="W33" s="98"/>
      <c r="X33" s="98">
        <v>0</v>
      </c>
      <c r="Y33" s="60"/>
      <c r="Z33" s="60">
        <v>0</v>
      </c>
      <c r="AA33" s="60"/>
      <c r="AB33" s="60">
        <v>0</v>
      </c>
      <c r="AC33" s="126"/>
      <c r="AD33" s="60">
        <v>0</v>
      </c>
      <c r="AE33" s="60"/>
      <c r="AF33" s="60">
        <v>0</v>
      </c>
      <c r="AG33" s="60"/>
      <c r="AH33" s="60">
        <v>0</v>
      </c>
      <c r="AI33" s="60"/>
      <c r="AJ33" s="60">
        <v>0</v>
      </c>
      <c r="AK33" s="60"/>
      <c r="AL33" s="60">
        <v>0</v>
      </c>
      <c r="AM33" s="60"/>
      <c r="AN33" s="60">
        <v>0</v>
      </c>
      <c r="AO33" s="60"/>
      <c r="AP33" s="60">
        <v>0</v>
      </c>
      <c r="AQ33" s="126"/>
      <c r="AR33" s="60">
        <v>0</v>
      </c>
      <c r="AS33" s="60"/>
      <c r="AT33" s="60">
        <v>0</v>
      </c>
      <c r="AU33" s="60"/>
      <c r="AV33" s="60">
        <v>0</v>
      </c>
      <c r="AW33" s="60"/>
      <c r="AX33" s="60">
        <v>0</v>
      </c>
      <c r="AY33" s="60"/>
      <c r="AZ33" s="60">
        <v>0</v>
      </c>
      <c r="BA33" s="60"/>
      <c r="BB33" s="60">
        <v>0</v>
      </c>
      <c r="BC33" s="60"/>
      <c r="BD33" s="60">
        <v>0</v>
      </c>
      <c r="BE33" s="126"/>
      <c r="BF33" s="60">
        <v>0</v>
      </c>
      <c r="BG33" s="60"/>
      <c r="BH33" s="60">
        <v>0</v>
      </c>
      <c r="BI33" s="60"/>
      <c r="BJ33" s="60">
        <v>0</v>
      </c>
      <c r="BK33" s="60"/>
      <c r="BL33" s="60">
        <v>0</v>
      </c>
      <c r="BM33" s="60"/>
      <c r="BN33" s="60">
        <v>0</v>
      </c>
      <c r="BO33" s="60"/>
      <c r="BP33" s="60">
        <v>0</v>
      </c>
      <c r="BQ33" s="60"/>
      <c r="BR33" s="60">
        <v>0</v>
      </c>
    </row>
    <row r="34" spans="1:70" ht="12" customHeight="1">
      <c r="A34" s="75" t="s">
        <v>125</v>
      </c>
      <c r="B34" s="125">
        <v>-6</v>
      </c>
      <c r="C34" s="125"/>
      <c r="D34" s="125">
        <v>-6.593</v>
      </c>
      <c r="E34" s="125"/>
      <c r="F34" s="125">
        <v>-4.7809999999999997</v>
      </c>
      <c r="G34" s="125"/>
      <c r="H34" s="125">
        <v>0</v>
      </c>
      <c r="I34" s="125"/>
      <c r="J34" s="125">
        <v>0</v>
      </c>
      <c r="K34" s="125"/>
      <c r="L34" s="125">
        <v>0</v>
      </c>
      <c r="M34" s="125"/>
      <c r="N34" s="125">
        <v>-18.012</v>
      </c>
      <c r="O34" s="60"/>
      <c r="P34" s="60">
        <v>-299</v>
      </c>
      <c r="Q34" s="60"/>
      <c r="R34" s="60">
        <v>-465</v>
      </c>
      <c r="S34" s="60"/>
      <c r="T34" s="60">
        <v>-293</v>
      </c>
      <c r="U34" s="60"/>
      <c r="V34" s="60">
        <v>1</v>
      </c>
      <c r="W34" s="60"/>
      <c r="X34" s="98">
        <v>0</v>
      </c>
      <c r="Y34" s="60"/>
      <c r="Z34" s="60">
        <v>0</v>
      </c>
      <c r="AA34" s="60"/>
      <c r="AB34" s="60">
        <v>-1056</v>
      </c>
      <c r="AC34" s="126"/>
      <c r="AD34" s="60">
        <v>-5.8890000000000002</v>
      </c>
      <c r="AE34" s="60"/>
      <c r="AF34" s="60">
        <v>1.9179999999999999</v>
      </c>
      <c r="AG34" s="60"/>
      <c r="AH34" s="60">
        <v>-2.0019999999999998</v>
      </c>
      <c r="AI34" s="60"/>
      <c r="AJ34" s="60">
        <v>0</v>
      </c>
      <c r="AK34" s="60"/>
      <c r="AL34" s="60">
        <v>7</v>
      </c>
      <c r="AM34" s="60"/>
      <c r="AN34" s="60">
        <v>0</v>
      </c>
      <c r="AO34" s="60"/>
      <c r="AP34" s="60">
        <v>1.0269999999999999</v>
      </c>
      <c r="AQ34" s="126"/>
      <c r="AR34" s="60">
        <v>-18</v>
      </c>
      <c r="AS34" s="98"/>
      <c r="AT34" s="60">
        <v>-2</v>
      </c>
      <c r="AU34" s="98"/>
      <c r="AV34" s="60">
        <v>0</v>
      </c>
      <c r="AW34" s="98"/>
      <c r="AX34" s="60">
        <v>0</v>
      </c>
      <c r="AY34" s="98"/>
      <c r="AZ34" s="60">
        <v>0</v>
      </c>
      <c r="BA34" s="98"/>
      <c r="BB34" s="60">
        <v>0</v>
      </c>
      <c r="BC34" s="60"/>
      <c r="BD34" s="60">
        <v>-20</v>
      </c>
      <c r="BE34" s="126"/>
      <c r="BF34" s="60">
        <v>-14.609</v>
      </c>
      <c r="BG34" s="98"/>
      <c r="BH34" s="60">
        <v>-0.65300000000000002</v>
      </c>
      <c r="BI34" s="98"/>
      <c r="BJ34" s="60">
        <v>-9.6370000000000005</v>
      </c>
      <c r="BK34" s="98"/>
      <c r="BL34" s="60">
        <v>0</v>
      </c>
      <c r="BM34" s="98"/>
      <c r="BN34" s="60">
        <v>1</v>
      </c>
      <c r="BO34" s="98"/>
      <c r="BP34" s="60">
        <v>0</v>
      </c>
      <c r="BQ34" s="60"/>
      <c r="BR34" s="60">
        <v>-24.899000000000001</v>
      </c>
    </row>
    <row r="35" spans="1:70" ht="12" customHeight="1">
      <c r="A35" s="75" t="s">
        <v>77</v>
      </c>
      <c r="B35" s="128">
        <v>1</v>
      </c>
      <c r="C35" s="128"/>
      <c r="D35" s="128">
        <v>0</v>
      </c>
      <c r="E35" s="128"/>
      <c r="F35" s="127">
        <v>0</v>
      </c>
      <c r="G35" s="128"/>
      <c r="H35" s="127">
        <v>0</v>
      </c>
      <c r="I35" s="128"/>
      <c r="J35" s="127">
        <v>1</v>
      </c>
      <c r="K35" s="128"/>
      <c r="L35" s="127">
        <v>0</v>
      </c>
      <c r="M35" s="128"/>
      <c r="N35" s="127">
        <v>2</v>
      </c>
      <c r="O35" s="60"/>
      <c r="P35" s="65">
        <v>-14</v>
      </c>
      <c r="Q35" s="74"/>
      <c r="R35" s="65">
        <v>-18</v>
      </c>
      <c r="S35" s="74"/>
      <c r="T35" s="74">
        <v>-31</v>
      </c>
      <c r="U35" s="74"/>
      <c r="V35" s="65">
        <v>-2</v>
      </c>
      <c r="W35" s="74"/>
      <c r="X35" s="65">
        <v>5</v>
      </c>
      <c r="Y35" s="74"/>
      <c r="Z35" s="65">
        <v>0</v>
      </c>
      <c r="AA35" s="60"/>
      <c r="AB35" s="74">
        <v>-60</v>
      </c>
      <c r="AC35" s="126"/>
      <c r="AD35" s="65">
        <v>3.0000000000000004</v>
      </c>
      <c r="AE35" s="74"/>
      <c r="AF35" s="74">
        <v>-19</v>
      </c>
      <c r="AG35" s="74"/>
      <c r="AH35" s="65">
        <v>-9</v>
      </c>
      <c r="AI35" s="74"/>
      <c r="AJ35" s="65">
        <v>0</v>
      </c>
      <c r="AK35" s="74"/>
      <c r="AL35" s="65">
        <v>7</v>
      </c>
      <c r="AM35" s="74"/>
      <c r="AN35" s="65">
        <v>0</v>
      </c>
      <c r="AO35" s="60"/>
      <c r="AP35" s="74">
        <v>-18</v>
      </c>
      <c r="AQ35" s="126"/>
      <c r="AR35" s="65">
        <v>-8</v>
      </c>
      <c r="AS35" s="98"/>
      <c r="AT35" s="74">
        <v>-17</v>
      </c>
      <c r="AU35" s="98"/>
      <c r="AV35" s="74">
        <v>-4</v>
      </c>
      <c r="AW35" s="98"/>
      <c r="AX35" s="65">
        <v>0</v>
      </c>
      <c r="AY35" s="98"/>
      <c r="AZ35" s="60">
        <v>0</v>
      </c>
      <c r="BA35" s="98"/>
      <c r="BB35" s="65">
        <v>0</v>
      </c>
      <c r="BC35" s="60"/>
      <c r="BD35" s="65">
        <v>-29</v>
      </c>
      <c r="BE35" s="126"/>
      <c r="BF35" s="65">
        <v>19</v>
      </c>
      <c r="BG35" s="98"/>
      <c r="BH35" s="65">
        <v>-17</v>
      </c>
      <c r="BI35" s="98"/>
      <c r="BJ35" s="74">
        <v>-10</v>
      </c>
      <c r="BK35" s="98"/>
      <c r="BL35" s="65">
        <v>0</v>
      </c>
      <c r="BM35" s="98"/>
      <c r="BN35" s="65">
        <v>19</v>
      </c>
      <c r="BO35" s="98"/>
      <c r="BP35" s="65">
        <v>0</v>
      </c>
      <c r="BQ35" s="60"/>
      <c r="BR35" s="65">
        <v>11.000000000000002</v>
      </c>
    </row>
    <row r="36" spans="1:70" ht="6.95" customHeight="1">
      <c r="B36" s="138"/>
      <c r="C36" s="137"/>
      <c r="D36" s="138"/>
      <c r="E36" s="137"/>
      <c r="F36" s="137"/>
      <c r="G36" s="137"/>
      <c r="H36" s="137"/>
      <c r="I36" s="137"/>
      <c r="J36" s="137"/>
      <c r="K36" s="137"/>
      <c r="L36" s="137"/>
      <c r="M36" s="125"/>
      <c r="N36" s="137"/>
      <c r="O36" s="60"/>
      <c r="P36" s="139"/>
      <c r="Q36" s="139"/>
      <c r="R36" s="139"/>
      <c r="S36" s="139"/>
      <c r="T36" s="140"/>
      <c r="U36" s="139"/>
      <c r="V36" s="139"/>
      <c r="W36" s="139"/>
      <c r="X36" s="139"/>
      <c r="Y36" s="139"/>
      <c r="Z36" s="139"/>
      <c r="AA36" s="60"/>
      <c r="AB36" s="140"/>
      <c r="AC36" s="126"/>
      <c r="AD36" s="139"/>
      <c r="AE36" s="139"/>
      <c r="AF36" s="140"/>
      <c r="AG36" s="139"/>
      <c r="AH36" s="139"/>
      <c r="AI36" s="139"/>
      <c r="AJ36" s="139"/>
      <c r="AK36" s="139"/>
      <c r="AL36" s="139"/>
      <c r="AM36" s="139"/>
      <c r="AN36" s="139"/>
      <c r="AO36" s="60"/>
      <c r="AP36" s="140"/>
      <c r="AQ36" s="126"/>
      <c r="AR36" s="139"/>
      <c r="AS36" s="139"/>
      <c r="AT36" s="140"/>
      <c r="AU36" s="139"/>
      <c r="AV36" s="140"/>
      <c r="AW36" s="139"/>
      <c r="AX36" s="139"/>
      <c r="AY36" s="139"/>
      <c r="AZ36" s="140"/>
      <c r="BA36" s="139"/>
      <c r="BB36" s="139"/>
      <c r="BC36" s="60"/>
      <c r="BD36" s="139"/>
      <c r="BE36" s="126"/>
      <c r="BF36" s="139"/>
      <c r="BG36" s="139"/>
      <c r="BH36" s="139"/>
      <c r="BI36" s="139"/>
      <c r="BJ36" s="140"/>
      <c r="BK36" s="139"/>
      <c r="BL36" s="139"/>
      <c r="BM36" s="139"/>
      <c r="BN36" s="139"/>
      <c r="BO36" s="139"/>
      <c r="BP36" s="139"/>
      <c r="BQ36" s="60"/>
      <c r="BR36" s="139"/>
    </row>
    <row r="37" spans="1:70" ht="12" customHeight="1" thickBot="1">
      <c r="A37" s="141" t="s">
        <v>45</v>
      </c>
      <c r="B37" s="142">
        <f>+SUM(B31:B35)</f>
        <v>-32</v>
      </c>
      <c r="C37" s="134"/>
      <c r="D37" s="142">
        <f>+SUM(D31:D35)</f>
        <v>99.406999999999996</v>
      </c>
      <c r="E37" s="134"/>
      <c r="F37" s="142">
        <f>+SUM(F31:F35)</f>
        <v>241.21899999999999</v>
      </c>
      <c r="G37" s="134"/>
      <c r="H37" s="142">
        <f>+SUM(H31:H35)</f>
        <v>1</v>
      </c>
      <c r="I37" s="134"/>
      <c r="J37" s="142">
        <f>+SUM(J31:J35)</f>
        <v>-15</v>
      </c>
      <c r="K37" s="134"/>
      <c r="L37" s="142">
        <f>+SUM(L31:L35)</f>
        <v>0</v>
      </c>
      <c r="M37" s="128"/>
      <c r="N37" s="142">
        <f>+SUM(N31:N35)</f>
        <v>293.988</v>
      </c>
      <c r="O37" s="74"/>
      <c r="P37" s="143">
        <f>+SUM(P31:P35)</f>
        <v>70</v>
      </c>
      <c r="Q37" s="135"/>
      <c r="R37" s="143">
        <f>+SUM(R31:R35)</f>
        <v>-89</v>
      </c>
      <c r="S37" s="135"/>
      <c r="T37" s="143">
        <f>+SUM(T31:T35)</f>
        <v>162</v>
      </c>
      <c r="U37" s="135"/>
      <c r="V37" s="143">
        <f>+SUM(V31:V35)</f>
        <v>-4</v>
      </c>
      <c r="W37" s="135"/>
      <c r="X37" s="143">
        <f>+SUM(X31:X35)</f>
        <v>1</v>
      </c>
      <c r="Y37" s="135"/>
      <c r="Z37" s="143">
        <f>+SUM(Z31:Z35)</f>
        <v>0</v>
      </c>
      <c r="AA37" s="74"/>
      <c r="AB37" s="143">
        <f>+SUM(AB31:AB35)</f>
        <v>140</v>
      </c>
      <c r="AC37" s="144"/>
      <c r="AD37" s="143">
        <f>+SUM(AD31:AD35)</f>
        <v>22.111000000000001</v>
      </c>
      <c r="AE37" s="135"/>
      <c r="AF37" s="143">
        <f>+SUM(AF31:AF35)</f>
        <v>-30.082000000000001</v>
      </c>
      <c r="AG37" s="135"/>
      <c r="AH37" s="143">
        <f>+SUM(AH31:AH35)</f>
        <v>190.99799999999999</v>
      </c>
      <c r="AI37" s="135"/>
      <c r="AJ37" s="143">
        <f>+SUM(AJ31:AJ35)</f>
        <v>-2</v>
      </c>
      <c r="AK37" s="135"/>
      <c r="AL37" s="143">
        <f>+SUM(AL31:AL35)</f>
        <v>-12</v>
      </c>
      <c r="AM37" s="135"/>
      <c r="AN37" s="143">
        <f>+SUM(AN31:AN35)</f>
        <v>0</v>
      </c>
      <c r="AO37" s="74"/>
      <c r="AP37" s="143">
        <f>+SUM(AP31:AP35)</f>
        <v>169.02699999999999</v>
      </c>
      <c r="AQ37" s="144"/>
      <c r="AR37" s="143">
        <f>+SUM(AR31:AR35)</f>
        <v>-131</v>
      </c>
      <c r="AS37" s="135"/>
      <c r="AT37" s="143">
        <f>+SUM(AT31:AT35)</f>
        <v>-101</v>
      </c>
      <c r="AU37" s="135"/>
      <c r="AV37" s="143">
        <f>+SUM(AV31:AV35)</f>
        <v>172</v>
      </c>
      <c r="AW37" s="135"/>
      <c r="AX37" s="143">
        <f>+SUM(AX31:AX35)</f>
        <v>2</v>
      </c>
      <c r="AY37" s="135"/>
      <c r="AZ37" s="143">
        <f>+SUM(AZ31:AZ35)</f>
        <v>-6</v>
      </c>
      <c r="BA37" s="135"/>
      <c r="BB37" s="143">
        <f>+SUM(BB31:BB35)</f>
        <v>0</v>
      </c>
      <c r="BC37" s="74"/>
      <c r="BD37" s="143">
        <f>+SUM(BD31:BD35)</f>
        <v>-64</v>
      </c>
      <c r="BE37" s="144"/>
      <c r="BF37" s="143">
        <f>+SUM(BF31:BF35)</f>
        <v>106.39100000000001</v>
      </c>
      <c r="BG37" s="135"/>
      <c r="BH37" s="143">
        <f>+SUM(BH31:BH35)</f>
        <v>110.34699999999999</v>
      </c>
      <c r="BI37" s="135"/>
      <c r="BJ37" s="143">
        <f>+SUM(BJ31:BJ35)</f>
        <v>182.363</v>
      </c>
      <c r="BK37" s="135"/>
      <c r="BL37" s="143">
        <f>+SUM(BL31:BL35)</f>
        <v>4</v>
      </c>
      <c r="BM37" s="135"/>
      <c r="BN37" s="143">
        <f>+SUM(BN31:BN35)</f>
        <v>-27</v>
      </c>
      <c r="BO37" s="135"/>
      <c r="BP37" s="143">
        <f>+SUM(BP31:BP35)</f>
        <v>0</v>
      </c>
      <c r="BQ37" s="74"/>
      <c r="BR37" s="143">
        <f>+SUM(BR31:BR35)</f>
        <v>375.101</v>
      </c>
    </row>
    <row r="38" spans="1:70" ht="12" customHeight="1">
      <c r="B38" s="137"/>
      <c r="C38" s="125"/>
      <c r="D38" s="137"/>
      <c r="E38" s="125"/>
      <c r="F38" s="137"/>
      <c r="G38" s="125"/>
      <c r="H38" s="137"/>
      <c r="I38" s="125"/>
      <c r="J38" s="137"/>
      <c r="K38" s="125"/>
      <c r="L38" s="137"/>
      <c r="M38" s="125"/>
      <c r="N38" s="137"/>
      <c r="O38" s="60"/>
      <c r="P38" s="60"/>
      <c r="Q38" s="60"/>
      <c r="R38" s="60"/>
      <c r="S38" s="60"/>
      <c r="T38" s="60"/>
      <c r="U38" s="60"/>
      <c r="V38" s="60"/>
      <c r="W38" s="60"/>
      <c r="X38" s="60"/>
      <c r="Y38" s="60"/>
      <c r="Z38" s="60"/>
      <c r="AA38" s="60"/>
      <c r="AB38" s="60"/>
      <c r="AC38" s="126"/>
      <c r="AD38" s="60"/>
      <c r="AE38" s="60"/>
      <c r="AF38" s="60"/>
      <c r="AG38" s="60"/>
      <c r="AH38" s="60"/>
      <c r="AI38" s="60"/>
      <c r="AJ38" s="60"/>
      <c r="AK38" s="60"/>
      <c r="AL38" s="60"/>
      <c r="AM38" s="60"/>
      <c r="AN38" s="60"/>
      <c r="AO38" s="60"/>
      <c r="AP38" s="60"/>
      <c r="AQ38" s="126"/>
      <c r="AR38" s="60"/>
      <c r="AS38" s="60"/>
      <c r="AT38" s="60"/>
      <c r="AU38" s="60"/>
      <c r="AV38" s="60"/>
      <c r="AW38" s="60"/>
      <c r="AX38" s="60"/>
      <c r="AY38" s="60"/>
      <c r="AZ38" s="60"/>
      <c r="BA38" s="60"/>
      <c r="BB38" s="60"/>
      <c r="BC38" s="60"/>
      <c r="BD38" s="60"/>
      <c r="BE38" s="126"/>
      <c r="BF38" s="60"/>
      <c r="BG38" s="60"/>
      <c r="BH38" s="60"/>
      <c r="BI38" s="60"/>
      <c r="BJ38" s="60"/>
      <c r="BK38" s="60"/>
      <c r="BL38" s="60"/>
      <c r="BM38" s="60"/>
      <c r="BN38" s="60"/>
      <c r="BO38" s="60"/>
      <c r="BP38" s="60"/>
      <c r="BQ38" s="60"/>
      <c r="BR38" s="60"/>
    </row>
    <row r="39" spans="1:70" ht="12" customHeight="1">
      <c r="A39" s="15" t="s">
        <v>95</v>
      </c>
      <c r="B39" s="137"/>
      <c r="C39" s="125"/>
      <c r="D39" s="137"/>
      <c r="E39" s="125"/>
      <c r="F39" s="137"/>
      <c r="G39" s="125"/>
      <c r="H39" s="137"/>
      <c r="I39" s="125"/>
      <c r="J39" s="137"/>
      <c r="K39" s="125"/>
      <c r="L39" s="137"/>
      <c r="M39" s="125"/>
      <c r="N39" s="137"/>
      <c r="O39" s="60"/>
      <c r="P39" s="60"/>
      <c r="Q39" s="60"/>
      <c r="R39" s="60"/>
      <c r="S39" s="60"/>
      <c r="T39" s="60"/>
      <c r="U39" s="60"/>
      <c r="V39" s="60"/>
      <c r="W39" s="60"/>
      <c r="X39" s="60"/>
      <c r="Y39" s="60"/>
      <c r="Z39" s="60"/>
      <c r="AA39" s="60"/>
      <c r="AB39" s="60"/>
      <c r="AC39" s="126"/>
      <c r="AD39" s="60"/>
      <c r="AE39" s="60"/>
      <c r="AF39" s="60"/>
      <c r="AG39" s="60"/>
      <c r="AH39" s="60"/>
      <c r="AI39" s="60"/>
      <c r="AJ39" s="60"/>
      <c r="AK39" s="60"/>
      <c r="AL39" s="60"/>
      <c r="AM39" s="60"/>
      <c r="AN39" s="60"/>
      <c r="AO39" s="60"/>
      <c r="AP39" s="60"/>
      <c r="AQ39" s="126"/>
      <c r="AR39" s="60"/>
      <c r="AS39" s="60"/>
      <c r="AT39" s="60"/>
      <c r="AU39" s="60"/>
      <c r="AV39" s="60"/>
      <c r="AW39" s="60"/>
      <c r="AX39" s="60"/>
      <c r="AY39" s="60"/>
      <c r="AZ39" s="60"/>
      <c r="BA39" s="60"/>
      <c r="BB39" s="60"/>
      <c r="BC39" s="60"/>
      <c r="BD39" s="60"/>
      <c r="BE39" s="126"/>
      <c r="BF39" s="60"/>
      <c r="BG39" s="60"/>
      <c r="BH39" s="60"/>
      <c r="BI39" s="60"/>
      <c r="BJ39" s="60"/>
      <c r="BK39" s="60"/>
      <c r="BL39" s="60"/>
      <c r="BM39" s="60"/>
      <c r="BN39" s="60"/>
      <c r="BO39" s="60"/>
      <c r="BP39" s="60"/>
      <c r="BQ39" s="60"/>
      <c r="BR39" s="60"/>
    </row>
    <row r="40" spans="1:70" ht="6.95" customHeight="1">
      <c r="A40" s="82"/>
      <c r="B40" s="137"/>
      <c r="C40" s="125"/>
      <c r="D40" s="137"/>
      <c r="E40" s="125"/>
      <c r="F40" s="137"/>
      <c r="G40" s="125"/>
      <c r="H40" s="137"/>
      <c r="I40" s="125"/>
      <c r="J40" s="137"/>
      <c r="K40" s="125"/>
      <c r="L40" s="137"/>
      <c r="M40" s="125"/>
      <c r="N40" s="137"/>
      <c r="O40" s="60"/>
      <c r="P40" s="60"/>
      <c r="Q40" s="60"/>
      <c r="R40" s="60"/>
      <c r="S40" s="60"/>
      <c r="T40" s="60"/>
      <c r="U40" s="60"/>
      <c r="V40" s="60"/>
      <c r="W40" s="60"/>
      <c r="X40" s="60"/>
      <c r="Y40" s="60"/>
      <c r="Z40" s="60"/>
      <c r="AA40" s="60"/>
      <c r="AB40" s="60"/>
      <c r="AC40" s="126"/>
      <c r="AD40" s="60"/>
      <c r="AE40" s="60"/>
      <c r="AF40" s="60"/>
      <c r="AG40" s="60"/>
      <c r="AH40" s="60"/>
      <c r="AI40" s="60"/>
      <c r="AJ40" s="60"/>
      <c r="AK40" s="60"/>
      <c r="AL40" s="60"/>
      <c r="AM40" s="60"/>
      <c r="AN40" s="60"/>
      <c r="AO40" s="60"/>
      <c r="AP40" s="60"/>
      <c r="AQ40" s="126"/>
      <c r="AR40" s="60"/>
      <c r="AS40" s="60"/>
      <c r="AT40" s="60"/>
      <c r="AU40" s="60"/>
      <c r="AV40" s="60"/>
      <c r="AW40" s="60"/>
      <c r="AX40" s="60"/>
      <c r="AY40" s="60"/>
      <c r="AZ40" s="60"/>
      <c r="BA40" s="60"/>
      <c r="BB40" s="60"/>
      <c r="BC40" s="60"/>
      <c r="BD40" s="60"/>
      <c r="BE40" s="126"/>
      <c r="BF40" s="60"/>
      <c r="BG40" s="60"/>
      <c r="BH40" s="60"/>
      <c r="BI40" s="60"/>
      <c r="BJ40" s="60"/>
      <c r="BK40" s="60"/>
      <c r="BL40" s="60"/>
      <c r="BM40" s="60"/>
      <c r="BN40" s="60"/>
      <c r="BO40" s="60"/>
      <c r="BP40" s="60"/>
      <c r="BQ40" s="60"/>
      <c r="BR40" s="60"/>
    </row>
    <row r="41" spans="1:70" ht="12" customHeight="1">
      <c r="A41" s="82" t="s">
        <v>15</v>
      </c>
      <c r="B41" s="137"/>
      <c r="C41" s="125"/>
      <c r="D41" s="137"/>
      <c r="E41" s="125"/>
      <c r="F41" s="137"/>
      <c r="G41" s="125"/>
      <c r="H41" s="137"/>
      <c r="I41" s="125"/>
      <c r="J41" s="137"/>
      <c r="K41" s="125"/>
      <c r="L41" s="137"/>
      <c r="M41" s="125"/>
      <c r="N41" s="137"/>
      <c r="O41" s="60"/>
      <c r="P41" s="60"/>
      <c r="Q41" s="60"/>
      <c r="R41" s="60"/>
      <c r="S41" s="60"/>
      <c r="T41" s="60"/>
      <c r="U41" s="60"/>
      <c r="V41" s="60"/>
      <c r="W41" s="60"/>
      <c r="X41" s="60"/>
      <c r="Y41" s="60"/>
      <c r="Z41" s="60"/>
      <c r="AA41" s="60"/>
      <c r="AB41" s="60"/>
      <c r="AC41" s="126"/>
      <c r="AD41" s="60"/>
      <c r="AE41" s="60"/>
      <c r="AF41" s="60"/>
      <c r="AG41" s="60"/>
      <c r="AH41" s="60"/>
      <c r="AI41" s="60"/>
      <c r="AJ41" s="60"/>
      <c r="AK41" s="60"/>
      <c r="AL41" s="60"/>
      <c r="AM41" s="60"/>
      <c r="AN41" s="60"/>
      <c r="AO41" s="60"/>
      <c r="AP41" s="60"/>
      <c r="AQ41" s="126"/>
      <c r="AR41" s="60"/>
      <c r="AS41" s="60"/>
      <c r="AT41" s="60"/>
      <c r="AU41" s="60"/>
      <c r="AV41" s="60"/>
      <c r="AW41" s="60"/>
      <c r="AX41" s="60"/>
      <c r="AY41" s="60"/>
      <c r="AZ41" s="60"/>
      <c r="BA41" s="60"/>
      <c r="BB41" s="60"/>
      <c r="BC41" s="60"/>
      <c r="BD41" s="60"/>
      <c r="BE41" s="126"/>
      <c r="BF41" s="60"/>
      <c r="BG41" s="60"/>
      <c r="BH41" s="60"/>
      <c r="BI41" s="60"/>
      <c r="BJ41" s="60"/>
      <c r="BK41" s="60"/>
      <c r="BL41" s="60"/>
      <c r="BM41" s="60"/>
      <c r="BN41" s="60"/>
      <c r="BO41" s="60"/>
      <c r="BP41" s="60"/>
      <c r="BQ41" s="60"/>
      <c r="BR41" s="60"/>
    </row>
    <row r="42" spans="1:70" ht="12" customHeight="1">
      <c r="A42" s="75" t="s">
        <v>80</v>
      </c>
      <c r="B42" s="137"/>
      <c r="C42" s="125"/>
      <c r="D42" s="137"/>
      <c r="E42" s="125"/>
      <c r="F42" s="137">
        <v>2</v>
      </c>
      <c r="G42" s="125"/>
      <c r="H42" s="137"/>
      <c r="I42" s="125"/>
      <c r="J42" s="137"/>
      <c r="K42" s="125"/>
      <c r="L42" s="137"/>
      <c r="M42" s="125"/>
      <c r="N42" s="137">
        <f>SUM(B42:M42)</f>
        <v>2</v>
      </c>
      <c r="O42" s="60"/>
      <c r="P42" s="60"/>
      <c r="Q42" s="60"/>
      <c r="R42" s="60"/>
      <c r="S42" s="60"/>
      <c r="T42" s="60">
        <v>-3</v>
      </c>
      <c r="U42" s="60"/>
      <c r="V42" s="60"/>
      <c r="W42" s="60"/>
      <c r="X42" s="60"/>
      <c r="Y42" s="60"/>
      <c r="Z42" s="60"/>
      <c r="AA42" s="60"/>
      <c r="AB42" s="60">
        <f>SUM(P42:AA42)</f>
        <v>-3</v>
      </c>
      <c r="AC42" s="126"/>
      <c r="AD42" s="60"/>
      <c r="AE42" s="60"/>
      <c r="AF42" s="60"/>
      <c r="AG42" s="60"/>
      <c r="AH42" s="60">
        <v>-4</v>
      </c>
      <c r="AI42" s="60"/>
      <c r="AJ42" s="60"/>
      <c r="AK42" s="60"/>
      <c r="AL42" s="60"/>
      <c r="AM42" s="60"/>
      <c r="AN42" s="60"/>
      <c r="AO42" s="60"/>
      <c r="AP42" s="60">
        <f>SUM(AD42:AO42)</f>
        <v>-4</v>
      </c>
      <c r="AQ42" s="126"/>
      <c r="AR42" s="60"/>
      <c r="AS42" s="60"/>
      <c r="AT42" s="60"/>
      <c r="AU42" s="60"/>
      <c r="AV42" s="60">
        <v>10</v>
      </c>
      <c r="AW42" s="60"/>
      <c r="AX42" s="60"/>
      <c r="AY42" s="60"/>
      <c r="AZ42" s="60"/>
      <c r="BA42" s="60"/>
      <c r="BC42" s="60"/>
      <c r="BD42" s="60">
        <f>SUM(AR42:BA42)</f>
        <v>10</v>
      </c>
      <c r="BE42" s="126"/>
      <c r="BF42" s="60"/>
      <c r="BG42" s="60"/>
      <c r="BH42" s="60"/>
      <c r="BI42" s="60"/>
      <c r="BJ42" s="60">
        <v>10</v>
      </c>
      <c r="BK42" s="60"/>
      <c r="BL42" s="60"/>
      <c r="BM42" s="60"/>
      <c r="BN42" s="60"/>
      <c r="BO42" s="60"/>
      <c r="BP42" s="60"/>
      <c r="BQ42" s="60"/>
      <c r="BR42" s="60">
        <f>SUM(BF42:BQ42)</f>
        <v>10</v>
      </c>
    </row>
    <row r="43" spans="1:70" ht="12" customHeight="1">
      <c r="A43" s="75"/>
      <c r="B43" s="137"/>
      <c r="C43" s="125"/>
      <c r="D43" s="137"/>
      <c r="E43" s="125"/>
      <c r="F43" s="137"/>
      <c r="G43" s="125"/>
      <c r="H43" s="137"/>
      <c r="I43" s="125"/>
      <c r="J43" s="137"/>
      <c r="K43" s="125"/>
      <c r="L43" s="137"/>
      <c r="M43" s="125"/>
      <c r="N43" s="137"/>
      <c r="O43" s="60"/>
      <c r="P43" s="60"/>
      <c r="Q43" s="60"/>
      <c r="R43" s="60"/>
      <c r="S43" s="60"/>
      <c r="T43" s="60"/>
      <c r="U43" s="60"/>
      <c r="V43" s="60"/>
      <c r="W43" s="60"/>
      <c r="X43" s="60"/>
      <c r="Y43" s="60"/>
      <c r="Z43" s="60"/>
      <c r="AA43" s="60"/>
      <c r="AB43" s="60"/>
      <c r="AC43" s="126"/>
      <c r="AD43" s="60"/>
      <c r="AE43" s="60"/>
      <c r="AF43" s="60"/>
      <c r="AG43" s="60"/>
      <c r="AH43" s="60"/>
      <c r="AI43" s="60"/>
      <c r="AJ43" s="60"/>
      <c r="AK43" s="60"/>
      <c r="AL43" s="60"/>
      <c r="AM43" s="60"/>
      <c r="AN43" s="60"/>
      <c r="AO43" s="60"/>
      <c r="AP43" s="60"/>
      <c r="AQ43" s="126"/>
      <c r="AR43" s="60"/>
      <c r="AS43" s="60"/>
      <c r="AT43" s="60"/>
      <c r="AU43" s="60"/>
      <c r="AV43" s="60"/>
      <c r="AW43" s="60"/>
      <c r="AX43" s="60"/>
      <c r="AY43" s="60"/>
      <c r="AZ43" s="60"/>
      <c r="BA43" s="60"/>
      <c r="BB43" s="60"/>
      <c r="BC43" s="60"/>
      <c r="BD43" s="60"/>
      <c r="BE43" s="126"/>
      <c r="BF43" s="60"/>
      <c r="BG43" s="60"/>
      <c r="BH43" s="60"/>
      <c r="BI43" s="60"/>
      <c r="BJ43" s="60"/>
      <c r="BK43" s="60"/>
      <c r="BL43" s="60"/>
      <c r="BM43" s="60"/>
      <c r="BN43" s="60"/>
      <c r="BO43" s="60"/>
      <c r="BP43" s="60"/>
      <c r="BQ43" s="60"/>
      <c r="BR43" s="60"/>
    </row>
    <row r="44" spans="1:70" ht="12" customHeight="1">
      <c r="A44" s="75"/>
      <c r="B44" s="137"/>
      <c r="C44" s="125"/>
      <c r="D44" s="137"/>
      <c r="E44" s="125"/>
      <c r="F44" s="137"/>
      <c r="G44" s="125"/>
      <c r="H44" s="137"/>
      <c r="I44" s="125"/>
      <c r="J44" s="137"/>
      <c r="K44" s="125"/>
      <c r="L44" s="137"/>
      <c r="M44" s="125"/>
      <c r="N44" s="137"/>
      <c r="O44" s="60"/>
      <c r="P44" s="60"/>
      <c r="Q44" s="60"/>
      <c r="R44" s="60"/>
      <c r="S44" s="60"/>
      <c r="T44" s="60"/>
      <c r="U44" s="60"/>
      <c r="V44" s="60"/>
      <c r="W44" s="60"/>
      <c r="X44" s="60"/>
      <c r="Y44" s="60"/>
      <c r="Z44" s="60"/>
      <c r="AA44" s="60"/>
      <c r="AB44" s="60"/>
      <c r="AC44" s="126"/>
      <c r="AD44" s="60"/>
      <c r="AE44" s="60"/>
      <c r="AF44" s="60"/>
      <c r="AG44" s="60"/>
      <c r="AH44" s="60"/>
      <c r="AI44" s="60"/>
      <c r="AJ44" s="60"/>
      <c r="AK44" s="60"/>
      <c r="AL44" s="60"/>
      <c r="AM44" s="60"/>
      <c r="AN44" s="60"/>
      <c r="AO44" s="60"/>
      <c r="AP44" s="60"/>
      <c r="AQ44" s="126"/>
      <c r="AR44" s="60"/>
      <c r="AS44" s="60"/>
      <c r="AT44" s="60"/>
      <c r="AU44" s="60"/>
      <c r="AV44" s="60"/>
      <c r="AW44" s="60"/>
      <c r="AX44" s="60"/>
      <c r="AY44" s="60"/>
      <c r="AZ44" s="60"/>
      <c r="BA44" s="60"/>
      <c r="BB44" s="60"/>
      <c r="BC44" s="60"/>
      <c r="BD44" s="60"/>
      <c r="BE44" s="126"/>
      <c r="BF44" s="60"/>
      <c r="BG44" s="60"/>
      <c r="BH44" s="60"/>
      <c r="BI44" s="60"/>
      <c r="BJ44" s="60"/>
      <c r="BK44" s="60"/>
      <c r="BL44" s="60"/>
      <c r="BM44" s="60"/>
      <c r="BN44" s="60"/>
      <c r="BO44" s="60"/>
      <c r="BP44" s="60"/>
      <c r="BQ44" s="60"/>
      <c r="BR44" s="60"/>
    </row>
    <row r="45" spans="1:70" ht="12" customHeight="1">
      <c r="A45" s="82"/>
      <c r="B45" s="137"/>
      <c r="C45" s="125"/>
      <c r="D45" s="137"/>
      <c r="E45" s="125"/>
      <c r="F45" s="137"/>
      <c r="G45" s="125"/>
      <c r="H45" s="137"/>
      <c r="I45" s="125"/>
      <c r="J45" s="137"/>
      <c r="K45" s="125"/>
      <c r="L45" s="137"/>
      <c r="M45" s="125"/>
      <c r="N45" s="137"/>
      <c r="O45" s="60"/>
      <c r="P45" s="60"/>
      <c r="Q45" s="60"/>
      <c r="R45" s="60"/>
      <c r="S45" s="60"/>
      <c r="T45" s="60"/>
      <c r="U45" s="60"/>
      <c r="V45" s="60"/>
      <c r="W45" s="60"/>
      <c r="X45" s="60"/>
      <c r="Y45" s="60"/>
      <c r="Z45" s="60"/>
      <c r="AA45" s="60"/>
      <c r="AB45" s="60"/>
      <c r="AC45" s="126"/>
      <c r="AD45" s="60"/>
      <c r="AE45" s="60"/>
      <c r="AF45" s="60"/>
      <c r="AG45" s="60"/>
      <c r="AH45" s="60"/>
      <c r="AI45" s="60"/>
      <c r="AJ45" s="60"/>
      <c r="AK45" s="60"/>
      <c r="AL45" s="60"/>
      <c r="AM45" s="60"/>
      <c r="AN45" s="60"/>
      <c r="AO45" s="60"/>
      <c r="AP45" s="60"/>
      <c r="AQ45" s="126"/>
      <c r="AR45" s="60"/>
      <c r="AS45" s="60"/>
      <c r="AT45" s="60"/>
      <c r="AU45" s="60"/>
      <c r="AV45" s="60"/>
      <c r="AW45" s="60"/>
      <c r="AX45" s="60"/>
      <c r="AY45" s="60"/>
      <c r="AZ45" s="60"/>
      <c r="BA45" s="60"/>
      <c r="BB45" s="60"/>
      <c r="BC45" s="60"/>
      <c r="BD45" s="60"/>
      <c r="BE45" s="126"/>
      <c r="BF45" s="60"/>
      <c r="BG45" s="60"/>
      <c r="BH45" s="60"/>
      <c r="BI45" s="60"/>
      <c r="BJ45" s="60"/>
      <c r="BK45" s="60"/>
      <c r="BL45" s="60"/>
      <c r="BM45" s="60"/>
      <c r="BN45" s="60"/>
      <c r="BO45" s="60"/>
      <c r="BP45" s="60"/>
      <c r="BQ45" s="60"/>
      <c r="BR45" s="60"/>
    </row>
    <row r="46" spans="1:70" ht="12" customHeight="1">
      <c r="A46" s="145"/>
      <c r="B46" s="137"/>
      <c r="C46" s="125"/>
      <c r="D46" s="137"/>
      <c r="E46" s="125"/>
      <c r="F46" s="137"/>
      <c r="G46" s="125"/>
      <c r="H46" s="137"/>
      <c r="I46" s="125"/>
      <c r="J46" s="137"/>
      <c r="K46" s="125"/>
      <c r="L46" s="137"/>
      <c r="M46" s="125"/>
      <c r="N46" s="137"/>
      <c r="O46" s="60"/>
      <c r="P46" s="60"/>
      <c r="Q46" s="60"/>
      <c r="R46" s="60"/>
      <c r="S46" s="60"/>
      <c r="T46" s="60"/>
      <c r="U46" s="60"/>
      <c r="V46" s="60"/>
      <c r="W46" s="60"/>
      <c r="X46" s="60"/>
      <c r="Y46" s="60"/>
      <c r="Z46" s="60"/>
      <c r="AA46" s="60"/>
      <c r="AB46" s="60"/>
      <c r="AC46" s="126"/>
      <c r="AD46" s="60"/>
      <c r="AE46" s="60"/>
      <c r="AF46" s="60"/>
      <c r="AG46" s="60"/>
      <c r="AH46" s="60"/>
      <c r="AI46" s="60"/>
      <c r="AJ46" s="60"/>
      <c r="AK46" s="60"/>
      <c r="AL46" s="60"/>
      <c r="AM46" s="60"/>
      <c r="AN46" s="60"/>
      <c r="AO46" s="60"/>
      <c r="AP46" s="60"/>
      <c r="AQ46" s="126"/>
      <c r="AR46" s="60"/>
      <c r="AS46" s="60"/>
      <c r="AT46" s="60"/>
      <c r="AU46" s="60"/>
      <c r="AV46" s="60"/>
      <c r="AW46" s="60"/>
      <c r="AX46" s="60"/>
      <c r="AY46" s="60"/>
      <c r="AZ46" s="60"/>
      <c r="BA46" s="60"/>
      <c r="BB46" s="60"/>
      <c r="BC46" s="60"/>
      <c r="BD46" s="60"/>
      <c r="BE46" s="126"/>
      <c r="BF46" s="60"/>
      <c r="BG46" s="60"/>
      <c r="BH46" s="60"/>
      <c r="BI46" s="60"/>
      <c r="BJ46" s="60"/>
      <c r="BK46" s="60"/>
      <c r="BL46" s="60"/>
      <c r="BM46" s="60"/>
      <c r="BN46" s="60"/>
      <c r="BO46" s="60"/>
      <c r="BP46" s="60"/>
      <c r="BQ46" s="60"/>
      <c r="BR46" s="60"/>
    </row>
    <row r="47" spans="1:70" ht="12" customHeight="1">
      <c r="B47" s="137"/>
      <c r="C47" s="125"/>
      <c r="D47" s="137"/>
      <c r="E47" s="125"/>
      <c r="F47" s="133"/>
      <c r="G47" s="125"/>
      <c r="H47" s="133"/>
      <c r="I47" s="125"/>
      <c r="J47" s="133"/>
      <c r="K47" s="125"/>
      <c r="L47" s="133"/>
      <c r="M47" s="125"/>
      <c r="N47" s="133"/>
      <c r="O47" s="60"/>
      <c r="P47" s="65"/>
      <c r="Q47" s="60"/>
      <c r="R47" s="65"/>
      <c r="S47" s="60"/>
      <c r="T47" s="65"/>
      <c r="U47" s="60"/>
      <c r="V47" s="65"/>
      <c r="W47" s="60"/>
      <c r="X47" s="65"/>
      <c r="Y47" s="60"/>
      <c r="Z47" s="65"/>
      <c r="AA47" s="60"/>
      <c r="AB47" s="65"/>
      <c r="AC47" s="126"/>
      <c r="AD47" s="65"/>
      <c r="AE47" s="60"/>
      <c r="AF47" s="65"/>
      <c r="AG47" s="60"/>
      <c r="AH47" s="65"/>
      <c r="AI47" s="60"/>
      <c r="AJ47" s="65"/>
      <c r="AK47" s="60"/>
      <c r="AL47" s="65"/>
      <c r="AM47" s="60"/>
      <c r="AN47" s="65"/>
      <c r="AO47" s="60"/>
      <c r="AP47" s="65"/>
      <c r="AQ47" s="126"/>
      <c r="AR47" s="74"/>
      <c r="AS47" s="60"/>
      <c r="AT47" s="65"/>
      <c r="AU47" s="60"/>
      <c r="AV47" s="74"/>
      <c r="AW47" s="60"/>
      <c r="AX47" s="65"/>
      <c r="AY47" s="60"/>
      <c r="AZ47" s="74"/>
      <c r="BA47" s="60"/>
      <c r="BB47" s="65"/>
      <c r="BC47" s="60"/>
      <c r="BD47" s="65"/>
      <c r="BE47" s="126"/>
      <c r="BF47" s="65"/>
      <c r="BG47" s="60"/>
      <c r="BH47" s="74"/>
      <c r="BI47" s="60"/>
      <c r="BJ47" s="74"/>
      <c r="BK47" s="60"/>
      <c r="BL47" s="65"/>
      <c r="BM47" s="60"/>
      <c r="BN47" s="74"/>
      <c r="BO47" s="60"/>
      <c r="BP47" s="65"/>
      <c r="BQ47" s="60"/>
      <c r="BR47" s="74"/>
    </row>
    <row r="48" spans="1:70" ht="6.95" customHeight="1">
      <c r="B48" s="138"/>
      <c r="C48" s="137"/>
      <c r="D48" s="138"/>
      <c r="E48" s="137"/>
      <c r="F48" s="137"/>
      <c r="G48" s="137"/>
      <c r="H48" s="137"/>
      <c r="I48" s="137"/>
      <c r="J48" s="137"/>
      <c r="K48" s="137"/>
      <c r="L48" s="137"/>
      <c r="M48" s="125"/>
      <c r="N48" s="137"/>
      <c r="O48" s="60"/>
      <c r="P48" s="139"/>
      <c r="Q48" s="139"/>
      <c r="R48" s="139"/>
      <c r="S48" s="139"/>
      <c r="T48" s="135"/>
      <c r="U48" s="139"/>
      <c r="V48" s="139"/>
      <c r="W48" s="139"/>
      <c r="X48" s="139"/>
      <c r="Y48" s="139"/>
      <c r="Z48" s="139"/>
      <c r="AA48" s="60"/>
      <c r="AB48" s="139"/>
      <c r="AC48" s="126"/>
      <c r="AD48" s="139"/>
      <c r="AE48" s="139"/>
      <c r="AF48" s="139"/>
      <c r="AG48" s="139"/>
      <c r="AH48" s="139"/>
      <c r="AI48" s="139"/>
      <c r="AJ48" s="139"/>
      <c r="AK48" s="139"/>
      <c r="AL48" s="139"/>
      <c r="AM48" s="139"/>
      <c r="AN48" s="139"/>
      <c r="AO48" s="60"/>
      <c r="AP48" s="139"/>
      <c r="AQ48" s="126"/>
      <c r="AR48" s="140"/>
      <c r="AS48" s="139"/>
      <c r="AT48" s="139"/>
      <c r="AU48" s="139"/>
      <c r="AV48" s="140"/>
      <c r="AW48" s="139"/>
      <c r="AX48" s="139"/>
      <c r="AY48" s="139"/>
      <c r="AZ48" s="140"/>
      <c r="BA48" s="139"/>
      <c r="BB48" s="139"/>
      <c r="BC48" s="60"/>
      <c r="BD48" s="139"/>
      <c r="BE48" s="126"/>
      <c r="BF48" s="139"/>
      <c r="BG48" s="139"/>
      <c r="BH48" s="140"/>
      <c r="BI48" s="139"/>
      <c r="BJ48" s="140"/>
      <c r="BK48" s="139"/>
      <c r="BL48" s="139"/>
      <c r="BM48" s="139"/>
      <c r="BN48" s="140"/>
      <c r="BO48" s="139"/>
      <c r="BP48" s="139"/>
      <c r="BQ48" s="60"/>
      <c r="BR48" s="140"/>
    </row>
    <row r="49" spans="1:70" ht="12" customHeight="1" thickBot="1">
      <c r="B49" s="142">
        <f>SUM(B42:B47)</f>
        <v>0</v>
      </c>
      <c r="C49" s="125"/>
      <c r="D49" s="142">
        <f>SUM(D42:D47)</f>
        <v>0</v>
      </c>
      <c r="E49" s="125"/>
      <c r="F49" s="142">
        <f>SUM(F42:F47)</f>
        <v>2</v>
      </c>
      <c r="G49" s="125"/>
      <c r="H49" s="142">
        <f>SUM(H42:H47)</f>
        <v>0</v>
      </c>
      <c r="I49" s="125"/>
      <c r="J49" s="142">
        <f>SUM(J42:J47)</f>
        <v>0</v>
      </c>
      <c r="K49" s="125"/>
      <c r="L49" s="142">
        <f>SUM(L42:L47)</f>
        <v>0</v>
      </c>
      <c r="M49" s="125"/>
      <c r="N49" s="142">
        <f>SUM(N42:N47)</f>
        <v>2</v>
      </c>
      <c r="O49" s="60"/>
      <c r="P49" s="73">
        <f>SUM(P42:P47)</f>
        <v>0</v>
      </c>
      <c r="Q49" s="60"/>
      <c r="R49" s="73">
        <f>SUM(R42:R47)</f>
        <v>0</v>
      </c>
      <c r="S49" s="60"/>
      <c r="T49" s="60">
        <f>SUM(T42:T47)</f>
        <v>-3</v>
      </c>
      <c r="U49" s="60"/>
      <c r="V49" s="73">
        <f>SUM(V42:V47)</f>
        <v>0</v>
      </c>
      <c r="W49" s="60"/>
      <c r="X49" s="73">
        <f>SUM(X42:X47)</f>
        <v>0</v>
      </c>
      <c r="Y49" s="60"/>
      <c r="Z49" s="73">
        <f>SUM(Z42:Z47)</f>
        <v>0</v>
      </c>
      <c r="AA49" s="60"/>
      <c r="AB49" s="60">
        <f>SUM(AB42:AB47)</f>
        <v>-3</v>
      </c>
      <c r="AC49" s="126"/>
      <c r="AD49" s="73">
        <f>SUM(AD42:AD47)</f>
        <v>0</v>
      </c>
      <c r="AE49" s="60"/>
      <c r="AF49" s="60">
        <f>SUM(AF42:AF47)</f>
        <v>0</v>
      </c>
      <c r="AG49" s="60"/>
      <c r="AH49" s="73">
        <f>SUM(AH42:AH47)</f>
        <v>-4</v>
      </c>
      <c r="AI49" s="60"/>
      <c r="AJ49" s="60">
        <f>SUM(AJ42:AJ47)</f>
        <v>0</v>
      </c>
      <c r="AK49" s="60"/>
      <c r="AL49" s="60">
        <f>SUM(AL42:AL47)</f>
        <v>0</v>
      </c>
      <c r="AM49" s="60"/>
      <c r="AN49" s="60">
        <f>SUM(AN42:AN47)</f>
        <v>0</v>
      </c>
      <c r="AO49" s="60"/>
      <c r="AP49" s="73">
        <f>SUM(AP42:AP47)</f>
        <v>-4</v>
      </c>
      <c r="AQ49" s="126"/>
      <c r="AR49" s="73">
        <f>SUM(AR42:AR47)</f>
        <v>0</v>
      </c>
      <c r="AS49" s="60"/>
      <c r="AT49" s="60">
        <f>SUM(AT42:AT47)</f>
        <v>0</v>
      </c>
      <c r="AU49" s="60"/>
      <c r="AV49" s="73">
        <f>SUM(AV42:AV47)</f>
        <v>10</v>
      </c>
      <c r="AW49" s="60"/>
      <c r="AX49" s="60">
        <f>SUM(AX42:AX47)</f>
        <v>0</v>
      </c>
      <c r="AY49" s="60"/>
      <c r="AZ49" s="60">
        <f>SUM(AZ42:AZ47)</f>
        <v>0</v>
      </c>
      <c r="BA49" s="60"/>
      <c r="BB49" s="60">
        <f>SUM(BB42:BB47)</f>
        <v>0</v>
      </c>
      <c r="BC49" s="60"/>
      <c r="BD49" s="151">
        <v>10</v>
      </c>
      <c r="BE49" s="126"/>
      <c r="BF49" s="60">
        <f>SUM(BF42:BF47)</f>
        <v>0</v>
      </c>
      <c r="BG49" s="60"/>
      <c r="BH49" s="60">
        <f>SUM(BH42:BH47)</f>
        <v>0</v>
      </c>
      <c r="BI49" s="60"/>
      <c r="BJ49" s="60">
        <f>SUM(BJ42:BJ47)</f>
        <v>10</v>
      </c>
      <c r="BK49" s="60"/>
      <c r="BL49" s="60">
        <f>SUM(BL42:BL47)</f>
        <v>0</v>
      </c>
      <c r="BM49" s="60"/>
      <c r="BN49" s="60">
        <f>SUM(BN42:BN47)</f>
        <v>0</v>
      </c>
      <c r="BO49" s="60"/>
      <c r="BP49" s="60">
        <f>SUM(BP42:BP47)</f>
        <v>0</v>
      </c>
      <c r="BQ49" s="60"/>
      <c r="BR49" s="73">
        <f>SUM(BR42:BR47)</f>
        <v>10</v>
      </c>
    </row>
    <row r="50" spans="1:70" ht="12" customHeight="1">
      <c r="B50" s="137"/>
      <c r="C50" s="125"/>
      <c r="D50" s="137"/>
      <c r="E50" s="125"/>
      <c r="F50" s="137"/>
      <c r="G50" s="125"/>
      <c r="H50" s="137"/>
      <c r="I50" s="125"/>
      <c r="J50" s="137"/>
      <c r="K50" s="125"/>
      <c r="L50" s="137"/>
      <c r="M50" s="125"/>
      <c r="N50" s="137"/>
      <c r="O50" s="60"/>
      <c r="P50" s="60"/>
      <c r="Q50" s="60"/>
      <c r="R50" s="60"/>
      <c r="S50" s="60"/>
      <c r="T50" s="146"/>
      <c r="U50" s="60"/>
      <c r="V50" s="60"/>
      <c r="W50" s="60"/>
      <c r="X50" s="60"/>
      <c r="Y50" s="60"/>
      <c r="Z50" s="60"/>
      <c r="AA50" s="60"/>
      <c r="AB50" s="146"/>
      <c r="AC50" s="126"/>
      <c r="AD50" s="60"/>
      <c r="AE50" s="60"/>
      <c r="AF50" s="146"/>
      <c r="AG50" s="60"/>
      <c r="AH50" s="60"/>
      <c r="AI50" s="60"/>
      <c r="AJ50" s="146"/>
      <c r="AK50" s="60"/>
      <c r="AL50" s="146"/>
      <c r="AM50" s="60"/>
      <c r="AN50" s="146"/>
      <c r="AO50" s="60"/>
      <c r="AP50" s="60"/>
      <c r="AQ50" s="126"/>
      <c r="AR50" s="60"/>
      <c r="AS50" s="60"/>
      <c r="AT50" s="146"/>
      <c r="AU50" s="60"/>
      <c r="AV50" s="60"/>
      <c r="AW50" s="60"/>
      <c r="AX50" s="146"/>
      <c r="AY50" s="60"/>
      <c r="AZ50" s="146"/>
      <c r="BA50" s="60"/>
      <c r="BB50" s="146"/>
      <c r="BC50" s="60"/>
      <c r="BD50" s="146"/>
      <c r="BE50" s="126"/>
      <c r="BF50" s="146"/>
      <c r="BG50" s="60"/>
      <c r="BH50" s="146"/>
      <c r="BI50" s="60"/>
      <c r="BJ50" s="146"/>
      <c r="BK50" s="60"/>
      <c r="BL50" s="146"/>
      <c r="BM50" s="60"/>
      <c r="BN50" s="146"/>
      <c r="BO50" s="60"/>
      <c r="BP50" s="146"/>
      <c r="BQ50" s="60"/>
      <c r="BR50" s="60"/>
    </row>
    <row r="51" spans="1:70">
      <c r="A51" s="82" t="s">
        <v>16</v>
      </c>
      <c r="B51" s="137"/>
      <c r="C51" s="125"/>
      <c r="D51" s="137"/>
      <c r="E51" s="125"/>
      <c r="F51" s="137"/>
      <c r="G51" s="125"/>
      <c r="H51" s="137"/>
      <c r="I51" s="125"/>
      <c r="J51" s="137"/>
      <c r="K51" s="125"/>
      <c r="L51" s="137"/>
      <c r="M51" s="125"/>
      <c r="N51" s="137"/>
      <c r="O51" s="60"/>
      <c r="P51" s="60"/>
      <c r="Q51" s="60"/>
      <c r="R51" s="60"/>
      <c r="S51" s="60"/>
      <c r="T51" s="60"/>
      <c r="U51" s="60"/>
      <c r="V51" s="60"/>
      <c r="W51" s="60"/>
      <c r="X51" s="60"/>
      <c r="Y51" s="60"/>
      <c r="Z51" s="60"/>
      <c r="AA51" s="60"/>
      <c r="AB51" s="60"/>
      <c r="AC51" s="126"/>
      <c r="AD51" s="60"/>
      <c r="AE51" s="60"/>
      <c r="AF51" s="60"/>
      <c r="AG51" s="60"/>
      <c r="AH51" s="60"/>
      <c r="AI51" s="60"/>
      <c r="AJ51" s="60"/>
      <c r="AK51" s="60"/>
      <c r="AL51" s="60"/>
      <c r="AM51" s="60"/>
      <c r="AN51" s="60"/>
      <c r="AO51" s="60"/>
      <c r="AP51" s="60"/>
      <c r="AQ51" s="126"/>
      <c r="AR51" s="60"/>
      <c r="AS51" s="60"/>
      <c r="AT51" s="60"/>
      <c r="AU51" s="60"/>
      <c r="AV51" s="60"/>
      <c r="AW51" s="60"/>
      <c r="AX51" s="60"/>
      <c r="AY51" s="60"/>
      <c r="AZ51" s="60"/>
      <c r="BA51" s="60"/>
      <c r="BB51" s="60"/>
      <c r="BC51" s="60"/>
      <c r="BD51" s="60"/>
      <c r="BE51" s="126"/>
      <c r="BF51" s="60"/>
      <c r="BG51" s="60"/>
      <c r="BH51" s="60"/>
      <c r="BI51" s="60"/>
      <c r="BJ51" s="60"/>
      <c r="BK51" s="60"/>
      <c r="BL51" s="60"/>
      <c r="BM51" s="60"/>
      <c r="BN51" s="60"/>
      <c r="BO51" s="60"/>
      <c r="BP51" s="60"/>
      <c r="BQ51" s="60"/>
      <c r="BR51" s="60"/>
    </row>
    <row r="52" spans="1:70">
      <c r="A52" s="75" t="s">
        <v>86</v>
      </c>
      <c r="B52" s="137">
        <v>-5</v>
      </c>
      <c r="C52" s="125"/>
      <c r="D52" s="137"/>
      <c r="E52" s="125"/>
      <c r="F52" s="137"/>
      <c r="G52" s="125"/>
      <c r="H52" s="137"/>
      <c r="I52" s="125"/>
      <c r="J52" s="137">
        <v>-4</v>
      </c>
      <c r="K52" s="125"/>
      <c r="L52" s="137"/>
      <c r="M52" s="125"/>
      <c r="N52" s="137">
        <f t="shared" ref="N52" si="0">SUM(B52:M52)</f>
        <v>-9</v>
      </c>
      <c r="O52" s="60"/>
      <c r="P52" s="60">
        <v>-6</v>
      </c>
      <c r="Q52" s="60"/>
      <c r="R52" s="60">
        <v>-1</v>
      </c>
      <c r="S52" s="60"/>
      <c r="T52" s="60"/>
      <c r="U52" s="60"/>
      <c r="V52" s="60"/>
      <c r="W52" s="60"/>
      <c r="X52" s="60">
        <v>-1</v>
      </c>
      <c r="Y52" s="60"/>
      <c r="Z52" s="60"/>
      <c r="AA52" s="60"/>
      <c r="AB52" s="60">
        <f t="shared" ref="AB52" si="1">SUM(P52:AA52)</f>
        <v>-8</v>
      </c>
      <c r="AC52" s="126"/>
      <c r="AD52" s="60">
        <v>-8</v>
      </c>
      <c r="AE52" s="60"/>
      <c r="AF52" s="60">
        <v>-2</v>
      </c>
      <c r="AG52" s="60"/>
      <c r="AH52" s="60">
        <v>0</v>
      </c>
      <c r="AI52" s="60"/>
      <c r="AJ52" s="60">
        <v>-4</v>
      </c>
      <c r="AK52" s="60"/>
      <c r="AL52" s="60">
        <v>-12</v>
      </c>
      <c r="AM52" s="60"/>
      <c r="AN52" s="60"/>
      <c r="AO52" s="60"/>
      <c r="AP52" s="60">
        <f t="shared" ref="AP52" si="2">SUM(AD52:AO52)</f>
        <v>-26</v>
      </c>
      <c r="AQ52" s="126"/>
      <c r="AR52" s="60">
        <v>-4</v>
      </c>
      <c r="AS52" s="60"/>
      <c r="AT52" s="60"/>
      <c r="AU52" s="60"/>
      <c r="AV52" s="60"/>
      <c r="AW52" s="60"/>
      <c r="AX52" s="60"/>
      <c r="AY52" s="60"/>
      <c r="AZ52" s="60">
        <v>-10</v>
      </c>
      <c r="BA52" s="60"/>
      <c r="BB52" s="60"/>
      <c r="BC52" s="60"/>
      <c r="BD52" s="60">
        <f>SUM(AR52:BC52)</f>
        <v>-14</v>
      </c>
      <c r="BE52" s="126"/>
      <c r="BF52" s="60">
        <v>-5</v>
      </c>
      <c r="BG52" s="60"/>
      <c r="BH52" s="60"/>
      <c r="BI52" s="60"/>
      <c r="BJ52" s="60"/>
      <c r="BK52" s="60"/>
      <c r="BL52" s="60"/>
      <c r="BM52" s="60"/>
      <c r="BN52" s="60">
        <v>-22</v>
      </c>
      <c r="BO52" s="60"/>
      <c r="BP52" s="60"/>
      <c r="BQ52" s="60"/>
      <c r="BR52" s="60">
        <f>SUM(BF52:BQ52)</f>
        <v>-27</v>
      </c>
    </row>
    <row r="53" spans="1:70">
      <c r="A53" s="82"/>
      <c r="B53" s="137"/>
      <c r="C53" s="125"/>
      <c r="D53" s="137"/>
      <c r="E53" s="125"/>
      <c r="F53" s="137"/>
      <c r="G53" s="125"/>
      <c r="H53" s="137"/>
      <c r="I53" s="125"/>
      <c r="J53" s="137"/>
      <c r="K53" s="125"/>
      <c r="L53" s="137"/>
      <c r="M53" s="125"/>
      <c r="N53" s="137"/>
      <c r="O53" s="60"/>
      <c r="P53" s="60"/>
      <c r="Q53" s="60"/>
      <c r="R53" s="60"/>
      <c r="S53" s="60"/>
      <c r="T53" s="60"/>
      <c r="U53" s="60"/>
      <c r="V53" s="60"/>
      <c r="W53" s="60"/>
      <c r="X53" s="60"/>
      <c r="Y53" s="60"/>
      <c r="Z53" s="60"/>
      <c r="AA53" s="60"/>
      <c r="AB53" s="60"/>
      <c r="AC53" s="126"/>
      <c r="AD53" s="60"/>
      <c r="AE53" s="60"/>
      <c r="AF53" s="60"/>
      <c r="AG53" s="60"/>
      <c r="AH53" s="60"/>
      <c r="AI53" s="60"/>
      <c r="AJ53" s="60"/>
      <c r="AK53" s="60"/>
      <c r="AL53" s="60"/>
      <c r="AM53" s="60"/>
      <c r="AN53" s="60"/>
      <c r="AO53" s="60"/>
      <c r="AP53" s="60"/>
      <c r="AQ53" s="126"/>
      <c r="AR53" s="60"/>
      <c r="AS53" s="60"/>
      <c r="AT53" s="60"/>
      <c r="AU53" s="60"/>
      <c r="AV53" s="60"/>
      <c r="AW53" s="60"/>
      <c r="AX53" s="60"/>
      <c r="AY53" s="60"/>
      <c r="AZ53" s="60"/>
      <c r="BA53" s="60"/>
      <c r="BB53" s="60"/>
      <c r="BC53" s="60"/>
      <c r="BD53" s="60"/>
      <c r="BE53" s="126"/>
      <c r="BF53" s="60"/>
      <c r="BG53" s="60"/>
      <c r="BH53" s="60"/>
      <c r="BI53" s="60"/>
      <c r="BJ53" s="60"/>
      <c r="BK53" s="60"/>
      <c r="BL53" s="60"/>
      <c r="BM53" s="60"/>
      <c r="BN53" s="60"/>
      <c r="BO53" s="60"/>
      <c r="BP53" s="60"/>
      <c r="BQ53" s="60"/>
      <c r="BR53" s="60"/>
    </row>
    <row r="54" spans="1:70">
      <c r="A54" s="82"/>
      <c r="B54" s="137"/>
      <c r="C54" s="125"/>
      <c r="D54" s="137"/>
      <c r="E54" s="125"/>
      <c r="F54" s="137"/>
      <c r="G54" s="125"/>
      <c r="H54" s="137"/>
      <c r="I54" s="125"/>
      <c r="J54" s="137"/>
      <c r="K54" s="125"/>
      <c r="L54" s="137"/>
      <c r="M54" s="125"/>
      <c r="N54" s="137"/>
      <c r="O54" s="60"/>
      <c r="P54" s="60"/>
      <c r="Q54" s="60"/>
      <c r="R54" s="60"/>
      <c r="S54" s="60"/>
      <c r="T54" s="60"/>
      <c r="U54" s="60"/>
      <c r="V54" s="60"/>
      <c r="W54" s="60"/>
      <c r="X54" s="60"/>
      <c r="Y54" s="60"/>
      <c r="Z54" s="60"/>
      <c r="AA54" s="60"/>
      <c r="AB54" s="60"/>
      <c r="AC54" s="126"/>
      <c r="AD54" s="60"/>
      <c r="AE54" s="60"/>
      <c r="AF54" s="60"/>
      <c r="AG54" s="60"/>
      <c r="AH54" s="60"/>
      <c r="AI54" s="60"/>
      <c r="AJ54" s="60"/>
      <c r="AK54" s="60"/>
      <c r="AL54" s="60"/>
      <c r="AM54" s="60"/>
      <c r="AN54" s="60"/>
      <c r="AO54" s="60"/>
      <c r="AP54" s="60"/>
      <c r="AQ54" s="126"/>
      <c r="AR54" s="60"/>
      <c r="AS54" s="60"/>
      <c r="AT54" s="60"/>
      <c r="AU54" s="60"/>
      <c r="AV54" s="60"/>
      <c r="AW54" s="60"/>
      <c r="AX54" s="60"/>
      <c r="AY54" s="60"/>
      <c r="AZ54" s="60"/>
      <c r="BA54" s="60"/>
      <c r="BB54" s="60"/>
      <c r="BC54" s="60"/>
      <c r="BD54" s="60"/>
      <c r="BE54" s="126"/>
      <c r="BF54" s="60"/>
      <c r="BG54" s="60"/>
      <c r="BH54" s="60"/>
      <c r="BI54" s="60"/>
      <c r="BJ54" s="60"/>
      <c r="BK54" s="60"/>
      <c r="BL54" s="60"/>
      <c r="BM54" s="60"/>
      <c r="BN54" s="60"/>
      <c r="BO54" s="60"/>
      <c r="BP54" s="60"/>
      <c r="BQ54" s="60"/>
      <c r="BR54" s="60"/>
    </row>
    <row r="55" spans="1:70">
      <c r="A55" s="145"/>
      <c r="B55" s="137"/>
      <c r="C55" s="125"/>
      <c r="D55" s="137"/>
      <c r="E55" s="125"/>
      <c r="F55" s="137"/>
      <c r="G55" s="125"/>
      <c r="H55" s="137"/>
      <c r="I55" s="125"/>
      <c r="J55" s="137"/>
      <c r="K55" s="125"/>
      <c r="L55" s="137"/>
      <c r="M55" s="125"/>
      <c r="N55" s="137"/>
      <c r="O55" s="60"/>
      <c r="P55" s="60"/>
      <c r="Q55" s="60"/>
      <c r="R55" s="60"/>
      <c r="S55" s="60"/>
      <c r="T55" s="60"/>
      <c r="U55" s="60"/>
      <c r="V55" s="60"/>
      <c r="W55" s="60"/>
      <c r="X55" s="60"/>
      <c r="Y55" s="60"/>
      <c r="Z55" s="60"/>
      <c r="AA55" s="60"/>
      <c r="AB55" s="60"/>
      <c r="AC55" s="126"/>
      <c r="AD55" s="60"/>
      <c r="AE55" s="60"/>
      <c r="AF55" s="60"/>
      <c r="AG55" s="60"/>
      <c r="AH55" s="60"/>
      <c r="AI55" s="60"/>
      <c r="AJ55" s="60"/>
      <c r="AK55" s="60"/>
      <c r="AL55" s="60"/>
      <c r="AM55" s="60"/>
      <c r="AN55" s="60"/>
      <c r="AO55" s="60"/>
      <c r="AP55" s="60"/>
      <c r="AQ55" s="126"/>
      <c r="AR55" s="60"/>
      <c r="AS55" s="60"/>
      <c r="AT55" s="60"/>
      <c r="AU55" s="60"/>
      <c r="AV55" s="60"/>
      <c r="AW55" s="60"/>
      <c r="AX55" s="60"/>
      <c r="AY55" s="60"/>
      <c r="AZ55" s="60"/>
      <c r="BA55" s="60"/>
      <c r="BB55" s="60"/>
      <c r="BC55" s="60"/>
      <c r="BD55" s="60"/>
      <c r="BE55" s="126"/>
      <c r="BF55" s="60"/>
      <c r="BG55" s="60"/>
      <c r="BH55" s="60"/>
      <c r="BI55" s="60"/>
      <c r="BJ55" s="60"/>
      <c r="BK55" s="60"/>
      <c r="BL55" s="60"/>
      <c r="BM55" s="60"/>
      <c r="BN55" s="60"/>
      <c r="BO55" s="60"/>
      <c r="BP55" s="60"/>
      <c r="BQ55" s="60"/>
      <c r="BR55" s="60"/>
    </row>
    <row r="56" spans="1:70">
      <c r="B56" s="137"/>
      <c r="C56" s="125"/>
      <c r="D56" s="137"/>
      <c r="E56" s="125"/>
      <c r="F56" s="134"/>
      <c r="G56" s="125"/>
      <c r="H56" s="133"/>
      <c r="I56" s="125"/>
      <c r="J56" s="133"/>
      <c r="K56" s="125"/>
      <c r="L56" s="133"/>
      <c r="M56" s="125"/>
      <c r="N56" s="133"/>
      <c r="O56" s="60"/>
      <c r="P56" s="74"/>
      <c r="Q56" s="60"/>
      <c r="R56" s="74"/>
      <c r="S56" s="60"/>
      <c r="T56" s="65"/>
      <c r="U56" s="60"/>
      <c r="V56" s="74"/>
      <c r="W56" s="60"/>
      <c r="X56" s="65"/>
      <c r="Y56" s="60"/>
      <c r="Z56" s="74"/>
      <c r="AA56" s="60"/>
      <c r="AB56" s="74"/>
      <c r="AC56" s="126"/>
      <c r="AD56" s="65"/>
      <c r="AE56" s="60"/>
      <c r="AF56" s="65"/>
      <c r="AG56" s="60"/>
      <c r="AH56" s="65"/>
      <c r="AI56" s="60"/>
      <c r="AJ56" s="65"/>
      <c r="AK56" s="60"/>
      <c r="AL56" s="74"/>
      <c r="AM56" s="60"/>
      <c r="AN56" s="74"/>
      <c r="AO56" s="60"/>
      <c r="AP56" s="65"/>
      <c r="AQ56" s="126"/>
      <c r="AR56" s="65"/>
      <c r="AS56" s="60"/>
      <c r="AT56" s="65"/>
      <c r="AU56" s="60"/>
      <c r="AV56" s="65"/>
      <c r="AW56" s="60"/>
      <c r="AX56" s="65"/>
      <c r="AY56" s="60"/>
      <c r="AZ56" s="65"/>
      <c r="BA56" s="60"/>
      <c r="BB56" s="65"/>
      <c r="BC56" s="60"/>
      <c r="BD56" s="65"/>
      <c r="BE56" s="126"/>
      <c r="BF56" s="65"/>
      <c r="BG56" s="60"/>
      <c r="BH56" s="65"/>
      <c r="BI56" s="60"/>
      <c r="BJ56" s="65"/>
      <c r="BK56" s="60"/>
      <c r="BL56" s="65"/>
      <c r="BM56" s="60"/>
      <c r="BN56" s="65"/>
      <c r="BO56" s="60"/>
      <c r="BP56" s="65"/>
      <c r="BQ56" s="60"/>
      <c r="BR56" s="65"/>
    </row>
    <row r="57" spans="1:70" ht="6.95" customHeight="1">
      <c r="B57" s="138"/>
      <c r="C57" s="137"/>
      <c r="D57" s="138"/>
      <c r="E57" s="137"/>
      <c r="F57" s="138"/>
      <c r="G57" s="137"/>
      <c r="H57" s="137"/>
      <c r="I57" s="137"/>
      <c r="J57" s="137"/>
      <c r="K57" s="137"/>
      <c r="L57" s="137"/>
      <c r="M57" s="125"/>
      <c r="N57" s="137"/>
      <c r="O57" s="60"/>
      <c r="P57" s="140"/>
      <c r="Q57" s="139"/>
      <c r="R57" s="140"/>
      <c r="S57" s="139"/>
      <c r="T57" s="135"/>
      <c r="U57" s="139"/>
      <c r="V57" s="140"/>
      <c r="W57" s="139"/>
      <c r="X57" s="139"/>
      <c r="Y57" s="139"/>
      <c r="Z57" s="140"/>
      <c r="AA57" s="60"/>
      <c r="AB57" s="140"/>
      <c r="AC57" s="126"/>
      <c r="AD57" s="135"/>
      <c r="AE57" s="139"/>
      <c r="AF57" s="139"/>
      <c r="AG57" s="139"/>
      <c r="AH57" s="139"/>
      <c r="AI57" s="139"/>
      <c r="AJ57" s="139"/>
      <c r="AK57" s="139"/>
      <c r="AL57" s="140"/>
      <c r="AM57" s="135"/>
      <c r="AN57" s="140"/>
      <c r="AO57" s="60"/>
      <c r="AP57" s="139"/>
      <c r="AQ57" s="126"/>
      <c r="AR57" s="140"/>
      <c r="AS57" s="139"/>
      <c r="AT57" s="135"/>
      <c r="AU57" s="139"/>
      <c r="AV57" s="140"/>
      <c r="AW57" s="139"/>
      <c r="AX57" s="139"/>
      <c r="AY57" s="139"/>
      <c r="AZ57" s="135"/>
      <c r="BA57" s="139"/>
      <c r="BB57" s="139"/>
      <c r="BC57" s="60"/>
      <c r="BD57" s="139"/>
      <c r="BE57" s="126"/>
      <c r="BF57" s="139"/>
      <c r="BG57" s="139"/>
      <c r="BH57" s="140"/>
      <c r="BI57" s="139"/>
      <c r="BJ57" s="140"/>
      <c r="BK57" s="139"/>
      <c r="BL57" s="139"/>
      <c r="BM57" s="139"/>
      <c r="BN57" s="140"/>
      <c r="BO57" s="139"/>
      <c r="BP57" s="135"/>
      <c r="BQ57" s="60"/>
      <c r="BR57" s="135"/>
    </row>
    <row r="58" spans="1:70" ht="13.5" thickBot="1">
      <c r="B58" s="142">
        <f>SUM(B52:B56)</f>
        <v>-5</v>
      </c>
      <c r="C58" s="125"/>
      <c r="D58" s="142">
        <f>SUM(D52:D56)</f>
        <v>0</v>
      </c>
      <c r="E58" s="125"/>
      <c r="F58" s="142">
        <f>SUM(F52:F56)</f>
        <v>0</v>
      </c>
      <c r="G58" s="125"/>
      <c r="H58" s="142">
        <f>SUM(H52:H56)</f>
        <v>0</v>
      </c>
      <c r="I58" s="125"/>
      <c r="J58" s="142">
        <f>SUM(J52:J56)</f>
        <v>-4</v>
      </c>
      <c r="K58" s="125"/>
      <c r="L58" s="142">
        <f>SUM(L52:L56)</f>
        <v>0</v>
      </c>
      <c r="M58" s="125"/>
      <c r="N58" s="142">
        <f>SUM(N52:N56)</f>
        <v>-9</v>
      </c>
      <c r="O58" s="60"/>
      <c r="P58" s="60">
        <f>SUM(P52:P56)</f>
        <v>-6</v>
      </c>
      <c r="Q58" s="60"/>
      <c r="R58" s="60">
        <f>SUM(R52:R56)</f>
        <v>-1</v>
      </c>
      <c r="S58" s="60"/>
      <c r="T58" s="60">
        <f>SUM(T52:T56)</f>
        <v>0</v>
      </c>
      <c r="U58" s="60"/>
      <c r="V58" s="73">
        <f>SUM(V52:V56)</f>
        <v>0</v>
      </c>
      <c r="W58" s="60"/>
      <c r="X58" s="73">
        <f>SUM(X52:X56)</f>
        <v>-1</v>
      </c>
      <c r="Y58" s="60"/>
      <c r="Z58" s="60">
        <f>SUM(Z52:Z56)</f>
        <v>0</v>
      </c>
      <c r="AA58" s="60"/>
      <c r="AB58" s="73">
        <f>SUM(AB52:AB56)</f>
        <v>-8</v>
      </c>
      <c r="AC58" s="126"/>
      <c r="AD58" s="74">
        <f>SUM(AD52:AD56)</f>
        <v>-8</v>
      </c>
      <c r="AE58" s="60"/>
      <c r="AF58" s="73">
        <f>SUM(AF52:AF56)</f>
        <v>-2</v>
      </c>
      <c r="AG58" s="60"/>
      <c r="AH58" s="60">
        <f>SUM(AH52:AH56)</f>
        <v>0</v>
      </c>
      <c r="AI58" s="60"/>
      <c r="AJ58" s="73">
        <f>SUM(AJ52:AJ56)</f>
        <v>-4</v>
      </c>
      <c r="AK58" s="60"/>
      <c r="AL58" s="74">
        <f>SUM(AL52:AL56)</f>
        <v>-12</v>
      </c>
      <c r="AM58" s="60"/>
      <c r="AN58" s="74">
        <f>SUM(AN52:AN56)</f>
        <v>0</v>
      </c>
      <c r="AO58" s="60"/>
      <c r="AP58" s="60">
        <f>SUM(AP52:AP56)</f>
        <v>-26</v>
      </c>
      <c r="AQ58" s="126"/>
      <c r="AR58" s="60">
        <f>SUM(AR52:AR56)</f>
        <v>-4</v>
      </c>
      <c r="AS58" s="60"/>
      <c r="AT58" s="73">
        <f>SUM(AT52:AT56)</f>
        <v>0</v>
      </c>
      <c r="AU58" s="60"/>
      <c r="AV58" s="60">
        <f>SUM(AV52:AV56)</f>
        <v>0</v>
      </c>
      <c r="AW58" s="60"/>
      <c r="AX58" s="60">
        <f>SUM(AX52:AX56)</f>
        <v>0</v>
      </c>
      <c r="AY58" s="60"/>
      <c r="AZ58" s="73">
        <f>SUM(AZ52:AZ56)</f>
        <v>-10</v>
      </c>
      <c r="BA58" s="60"/>
      <c r="BB58" s="60">
        <f>SUM(BB51:BB56)</f>
        <v>0</v>
      </c>
      <c r="BC58" s="60"/>
      <c r="BD58" s="60">
        <f>SUM(BD52:BD56)</f>
        <v>-14</v>
      </c>
      <c r="BE58" s="126"/>
      <c r="BF58" s="73">
        <f>SUM(BF52:BF56)</f>
        <v>-5</v>
      </c>
      <c r="BG58" s="60"/>
      <c r="BH58" s="73">
        <f>SUM(BH52:BH56)</f>
        <v>0</v>
      </c>
      <c r="BI58" s="60"/>
      <c r="BJ58" s="60">
        <f>SUM(BJ52:BJ56)</f>
        <v>0</v>
      </c>
      <c r="BK58" s="60"/>
      <c r="BL58" s="73">
        <f>SUM(BL52:BL56)</f>
        <v>0</v>
      </c>
      <c r="BM58" s="60"/>
      <c r="BN58" s="60">
        <f>SUM(BN52:BN56)</f>
        <v>-22</v>
      </c>
      <c r="BO58" s="60"/>
      <c r="BP58" s="74">
        <f>SUM(BP52:BP56)</f>
        <v>0</v>
      </c>
      <c r="BQ58" s="60"/>
      <c r="BR58" s="74">
        <f>SUM(BR52:BR56)</f>
        <v>-27</v>
      </c>
    </row>
    <row r="59" spans="1:70">
      <c r="B59" s="59"/>
      <c r="C59" s="59"/>
      <c r="D59" s="59"/>
      <c r="E59" s="59"/>
      <c r="F59" s="59"/>
      <c r="G59" s="59"/>
      <c r="H59" s="59"/>
      <c r="I59" s="59"/>
      <c r="J59" s="59"/>
      <c r="K59" s="59"/>
      <c r="L59" s="59"/>
      <c r="M59" s="59"/>
      <c r="N59" s="59"/>
      <c r="O59" s="60"/>
      <c r="P59" s="147"/>
      <c r="Q59" s="98"/>
      <c r="R59" s="147"/>
      <c r="S59" s="98"/>
      <c r="T59" s="147"/>
      <c r="U59" s="98"/>
      <c r="V59" s="98"/>
      <c r="W59" s="98"/>
      <c r="X59" s="98"/>
      <c r="Y59" s="98"/>
      <c r="Z59" s="147"/>
      <c r="AA59" s="98"/>
      <c r="AB59" s="98"/>
      <c r="AC59" s="126"/>
      <c r="AD59" s="147"/>
      <c r="AE59" s="98"/>
      <c r="AF59" s="98"/>
      <c r="AG59" s="98"/>
      <c r="AH59" s="147"/>
      <c r="AI59" s="98"/>
      <c r="AJ59" s="98"/>
      <c r="AK59" s="98"/>
      <c r="AL59" s="147"/>
      <c r="AM59" s="98"/>
      <c r="AN59" s="147"/>
      <c r="AO59" s="98"/>
      <c r="AP59" s="147"/>
      <c r="AQ59" s="126"/>
      <c r="AR59" s="147"/>
      <c r="AS59" s="98"/>
      <c r="AT59" s="98"/>
      <c r="AU59" s="98"/>
      <c r="AV59" s="147"/>
      <c r="AW59" s="98"/>
      <c r="AX59" s="147"/>
      <c r="AY59" s="98"/>
      <c r="AZ59" s="98"/>
      <c r="BA59" s="98"/>
      <c r="BB59" s="146"/>
      <c r="BC59" s="98"/>
      <c r="BD59" s="147"/>
      <c r="BE59" s="126"/>
      <c r="BF59" s="98"/>
      <c r="BG59" s="98"/>
      <c r="BH59" s="98"/>
      <c r="BI59" s="98"/>
      <c r="BJ59" s="147"/>
      <c r="BK59" s="98"/>
      <c r="BL59" s="98"/>
      <c r="BM59" s="98"/>
      <c r="BN59" s="147"/>
      <c r="BO59" s="98"/>
      <c r="BP59" s="147"/>
      <c r="BQ59" s="98"/>
      <c r="BR59" s="147"/>
    </row>
    <row r="60" spans="1:70">
      <c r="B60" s="59"/>
      <c r="C60" s="59"/>
      <c r="D60" s="59"/>
      <c r="E60" s="59"/>
      <c r="F60" s="59"/>
      <c r="G60" s="59"/>
      <c r="H60" s="59"/>
      <c r="I60" s="59"/>
      <c r="J60" s="59"/>
      <c r="K60" s="59"/>
      <c r="L60" s="59"/>
      <c r="M60" s="59"/>
      <c r="N60" s="59"/>
      <c r="O60" s="60"/>
      <c r="P60" s="98"/>
      <c r="Q60" s="98"/>
      <c r="R60" s="98"/>
      <c r="S60" s="98"/>
      <c r="T60" s="98"/>
      <c r="U60" s="98"/>
      <c r="V60" s="98"/>
      <c r="W60" s="98"/>
      <c r="X60" s="98"/>
      <c r="Y60" s="98"/>
      <c r="Z60" s="98"/>
      <c r="AA60" s="98"/>
      <c r="AB60" s="98"/>
      <c r="AC60" s="126"/>
      <c r="AD60" s="98"/>
      <c r="AE60" s="98"/>
      <c r="AF60" s="98"/>
      <c r="AG60" s="98"/>
      <c r="AH60" s="98"/>
      <c r="AI60" s="98"/>
      <c r="AJ60" s="98"/>
      <c r="AK60" s="98"/>
      <c r="AL60" s="98"/>
      <c r="AM60" s="98"/>
      <c r="AN60" s="98"/>
      <c r="AO60" s="98"/>
      <c r="AP60" s="98"/>
      <c r="AQ60" s="126"/>
      <c r="AR60" s="98"/>
      <c r="AS60" s="98"/>
      <c r="AT60" s="98"/>
      <c r="AU60" s="98"/>
      <c r="AV60" s="98"/>
      <c r="AW60" s="98"/>
      <c r="AX60" s="98"/>
      <c r="AY60" s="98"/>
      <c r="AZ60" s="98"/>
      <c r="BA60" s="98"/>
      <c r="BB60" s="98"/>
      <c r="BC60" s="98"/>
      <c r="BD60" s="98"/>
      <c r="BE60" s="126"/>
      <c r="BF60" s="98"/>
      <c r="BG60" s="98"/>
      <c r="BH60" s="98"/>
      <c r="BI60" s="98"/>
      <c r="BJ60" s="98"/>
      <c r="BK60" s="98"/>
      <c r="BL60" s="98"/>
      <c r="BM60" s="98"/>
      <c r="BN60" s="98"/>
      <c r="BO60" s="98"/>
      <c r="BP60" s="98"/>
      <c r="BQ60" s="98"/>
      <c r="BR60" s="98"/>
    </row>
    <row r="61" spans="1:70" ht="12" customHeight="1">
      <c r="A61" s="15" t="s">
        <v>72</v>
      </c>
      <c r="B61" s="59"/>
      <c r="C61" s="59"/>
      <c r="D61" s="59"/>
      <c r="E61" s="59"/>
      <c r="F61" s="59"/>
      <c r="G61" s="59"/>
      <c r="H61" s="59"/>
      <c r="I61" s="59"/>
      <c r="J61" s="59"/>
      <c r="K61" s="59"/>
      <c r="L61" s="59"/>
      <c r="M61" s="59"/>
      <c r="N61" s="59"/>
      <c r="O61" s="60"/>
      <c r="P61" s="98"/>
      <c r="Q61" s="98"/>
      <c r="R61" s="98"/>
      <c r="S61" s="98"/>
      <c r="T61" s="98"/>
      <c r="U61" s="98"/>
      <c r="V61" s="98"/>
      <c r="W61" s="98"/>
      <c r="X61" s="98"/>
      <c r="Y61" s="98"/>
      <c r="Z61" s="98"/>
      <c r="AA61" s="98"/>
      <c r="AB61" s="98"/>
      <c r="AC61" s="126"/>
      <c r="AD61" s="98"/>
      <c r="AE61" s="98"/>
      <c r="AF61" s="98"/>
      <c r="AG61" s="98"/>
      <c r="AH61" s="98"/>
      <c r="AI61" s="98"/>
      <c r="AJ61" s="98"/>
      <c r="AK61" s="98"/>
      <c r="AL61" s="98"/>
      <c r="AM61" s="98"/>
      <c r="AN61" s="98"/>
      <c r="AO61" s="98"/>
      <c r="AP61" s="98"/>
      <c r="AQ61" s="126"/>
      <c r="AR61" s="98"/>
      <c r="AS61" s="98"/>
      <c r="AT61" s="98"/>
      <c r="AU61" s="98"/>
      <c r="AV61" s="98"/>
      <c r="AW61" s="98"/>
      <c r="AX61" s="98"/>
      <c r="AY61" s="98"/>
      <c r="AZ61" s="98"/>
      <c r="BA61" s="98"/>
      <c r="BB61" s="98"/>
      <c r="BC61" s="98"/>
      <c r="BD61" s="98"/>
      <c r="BE61" s="126"/>
      <c r="BF61" s="98"/>
      <c r="BG61" s="98"/>
      <c r="BH61" s="98"/>
      <c r="BI61" s="98"/>
      <c r="BJ61" s="98"/>
      <c r="BK61" s="98"/>
      <c r="BL61" s="98"/>
      <c r="BM61" s="98"/>
      <c r="BN61" s="98"/>
      <c r="BO61" s="98"/>
      <c r="BP61" s="98"/>
      <c r="BQ61" s="98"/>
      <c r="BR61" s="98"/>
    </row>
    <row r="62" spans="1:70" ht="6.95" customHeight="1">
      <c r="A62" s="15"/>
      <c r="B62" s="59"/>
      <c r="C62" s="59"/>
      <c r="D62" s="59"/>
      <c r="E62" s="59"/>
      <c r="F62" s="59"/>
      <c r="G62" s="59"/>
      <c r="H62" s="59"/>
      <c r="I62" s="59"/>
      <c r="J62" s="59"/>
      <c r="K62" s="59"/>
      <c r="L62" s="59"/>
      <c r="M62" s="59"/>
      <c r="N62" s="59"/>
      <c r="O62" s="60"/>
      <c r="P62" s="98"/>
      <c r="Q62" s="98"/>
      <c r="R62" s="98"/>
      <c r="S62" s="98"/>
      <c r="T62" s="98"/>
      <c r="U62" s="98"/>
      <c r="V62" s="98"/>
      <c r="W62" s="98"/>
      <c r="X62" s="98"/>
      <c r="Y62" s="98"/>
      <c r="Z62" s="98"/>
      <c r="AA62" s="98"/>
      <c r="AB62" s="98"/>
      <c r="AC62" s="126"/>
      <c r="AD62" s="98"/>
      <c r="AE62" s="98"/>
      <c r="AF62" s="98"/>
      <c r="AG62" s="98"/>
      <c r="AH62" s="98"/>
      <c r="AI62" s="98"/>
      <c r="AJ62" s="98"/>
      <c r="AK62" s="98"/>
      <c r="AL62" s="98"/>
      <c r="AM62" s="98"/>
      <c r="AN62" s="98"/>
      <c r="AO62" s="98"/>
      <c r="AP62" s="98"/>
      <c r="AQ62" s="126"/>
      <c r="AR62" s="98"/>
      <c r="AS62" s="98"/>
      <c r="AT62" s="98"/>
      <c r="AU62" s="98"/>
      <c r="AV62" s="98"/>
      <c r="AW62" s="98"/>
      <c r="AX62" s="98"/>
      <c r="AY62" s="98"/>
      <c r="AZ62" s="98"/>
      <c r="BA62" s="98"/>
      <c r="BB62" s="98"/>
      <c r="BC62" s="98"/>
      <c r="BD62" s="98"/>
      <c r="BE62" s="126"/>
      <c r="BF62" s="98"/>
      <c r="BG62" s="98"/>
      <c r="BH62" s="98"/>
      <c r="BI62" s="98"/>
      <c r="BJ62" s="98"/>
      <c r="BK62" s="98"/>
      <c r="BL62" s="98"/>
      <c r="BM62" s="98"/>
      <c r="BN62" s="98"/>
      <c r="BO62" s="98"/>
      <c r="BP62" s="98"/>
      <c r="BQ62" s="98"/>
      <c r="BR62" s="98"/>
    </row>
    <row r="63" spans="1:70" ht="12" customHeight="1">
      <c r="A63" s="75"/>
      <c r="B63" s="372" t="s">
        <v>119</v>
      </c>
      <c r="C63" s="372"/>
      <c r="D63" s="372"/>
      <c r="E63" s="372"/>
      <c r="F63" s="372"/>
      <c r="G63" s="372"/>
      <c r="H63" s="372"/>
      <c r="I63" s="372"/>
      <c r="J63" s="372"/>
      <c r="K63" s="372"/>
      <c r="L63" s="372"/>
      <c r="M63" s="372"/>
      <c r="N63" s="372"/>
      <c r="O63" s="60"/>
      <c r="P63" s="373" t="s">
        <v>120</v>
      </c>
      <c r="Q63" s="373"/>
      <c r="R63" s="373"/>
      <c r="S63" s="373"/>
      <c r="T63" s="373"/>
      <c r="U63" s="373"/>
      <c r="V63" s="373"/>
      <c r="W63" s="373"/>
      <c r="X63" s="373"/>
      <c r="Y63" s="373"/>
      <c r="Z63" s="373"/>
      <c r="AA63" s="373"/>
      <c r="AB63" s="373"/>
      <c r="AC63" s="126"/>
      <c r="AD63" s="373" t="s">
        <v>121</v>
      </c>
      <c r="AE63" s="373"/>
      <c r="AF63" s="373"/>
      <c r="AG63" s="373"/>
      <c r="AH63" s="373"/>
      <c r="AI63" s="373"/>
      <c r="AJ63" s="373"/>
      <c r="AK63" s="373"/>
      <c r="AL63" s="373"/>
      <c r="AM63" s="373"/>
      <c r="AN63" s="373"/>
      <c r="AO63" s="373"/>
      <c r="AP63" s="373"/>
      <c r="AQ63" s="126"/>
      <c r="AR63" s="373" t="s">
        <v>122</v>
      </c>
      <c r="AS63" s="373"/>
      <c r="AT63" s="373"/>
      <c r="AU63" s="373"/>
      <c r="AV63" s="373"/>
      <c r="AW63" s="373"/>
      <c r="AX63" s="373"/>
      <c r="AY63" s="373"/>
      <c r="AZ63" s="373"/>
      <c r="BA63" s="373"/>
      <c r="BB63" s="373"/>
      <c r="BC63" s="373"/>
      <c r="BD63" s="373"/>
      <c r="BE63" s="126"/>
      <c r="BF63" s="373" t="s">
        <v>123</v>
      </c>
      <c r="BG63" s="373"/>
      <c r="BH63" s="373"/>
      <c r="BI63" s="373"/>
      <c r="BJ63" s="373"/>
      <c r="BK63" s="373"/>
      <c r="BL63" s="373"/>
      <c r="BM63" s="373"/>
      <c r="BN63" s="373"/>
      <c r="BO63" s="373"/>
      <c r="BP63" s="373"/>
      <c r="BQ63" s="373"/>
      <c r="BR63" s="373"/>
    </row>
    <row r="64" spans="1:70" ht="12" customHeight="1">
      <c r="A64" s="368"/>
      <c r="B64" s="110" t="s">
        <v>17</v>
      </c>
      <c r="C64" s="369"/>
      <c r="D64" s="110"/>
      <c r="E64" s="369"/>
      <c r="F64" s="110" t="s">
        <v>22</v>
      </c>
      <c r="G64" s="371"/>
      <c r="H64" s="110"/>
      <c r="I64" s="371"/>
      <c r="J64" s="110"/>
      <c r="K64" s="371"/>
      <c r="L64" s="110"/>
      <c r="M64" s="111"/>
      <c r="N64" s="110"/>
      <c r="O64" s="112"/>
      <c r="P64" s="113" t="s">
        <v>17</v>
      </c>
      <c r="Q64" s="365"/>
      <c r="R64" s="113"/>
      <c r="S64" s="365"/>
      <c r="T64" s="113" t="s">
        <v>22</v>
      </c>
      <c r="U64" s="365"/>
      <c r="V64" s="113"/>
      <c r="W64" s="365"/>
      <c r="X64" s="113"/>
      <c r="Y64" s="365"/>
      <c r="Z64" s="113"/>
      <c r="AA64" s="112"/>
      <c r="AB64" s="113"/>
      <c r="AC64" s="114"/>
      <c r="AD64" s="115" t="s">
        <v>17</v>
      </c>
      <c r="AE64" s="365"/>
      <c r="AF64" s="115"/>
      <c r="AG64" s="365"/>
      <c r="AH64" s="113" t="s">
        <v>22</v>
      </c>
      <c r="AI64" s="365"/>
      <c r="AJ64" s="113"/>
      <c r="AK64" s="365"/>
      <c r="AL64" s="113"/>
      <c r="AM64" s="365"/>
      <c r="AN64" s="113"/>
      <c r="AO64" s="112"/>
      <c r="AP64" s="113"/>
      <c r="AQ64" s="114"/>
      <c r="AR64" s="115" t="s">
        <v>17</v>
      </c>
      <c r="AS64" s="365"/>
      <c r="AT64" s="113"/>
      <c r="AU64" s="365"/>
      <c r="AV64" s="113" t="s">
        <v>22</v>
      </c>
      <c r="AW64" s="365"/>
      <c r="AX64" s="113"/>
      <c r="AY64" s="365"/>
      <c r="AZ64" s="113"/>
      <c r="BA64" s="365"/>
      <c r="BB64" s="113"/>
      <c r="BC64" s="112"/>
      <c r="BD64" s="113"/>
      <c r="BE64" s="114"/>
      <c r="BF64" s="113" t="s">
        <v>17</v>
      </c>
      <c r="BG64" s="365"/>
      <c r="BH64" s="113"/>
      <c r="BI64" s="365"/>
      <c r="BJ64" s="113" t="s">
        <v>22</v>
      </c>
      <c r="BK64" s="365"/>
      <c r="BL64" s="113"/>
      <c r="BM64" s="365"/>
      <c r="BN64" s="113"/>
      <c r="BO64" s="365"/>
      <c r="BP64" s="113"/>
      <c r="BQ64" s="112"/>
      <c r="BR64" s="113"/>
    </row>
    <row r="65" spans="1:70" ht="12" customHeight="1">
      <c r="A65" s="368"/>
      <c r="B65" s="116" t="s">
        <v>18</v>
      </c>
      <c r="C65" s="369"/>
      <c r="D65" s="116"/>
      <c r="E65" s="370"/>
      <c r="F65" s="116" t="s">
        <v>18</v>
      </c>
      <c r="G65" s="371"/>
      <c r="H65" s="116" t="s">
        <v>22</v>
      </c>
      <c r="I65" s="371"/>
      <c r="J65" s="116"/>
      <c r="K65" s="371"/>
      <c r="L65" s="116" t="s">
        <v>26</v>
      </c>
      <c r="M65" s="111"/>
      <c r="N65" s="116"/>
      <c r="O65" s="112"/>
      <c r="P65" s="117" t="s">
        <v>18</v>
      </c>
      <c r="Q65" s="365"/>
      <c r="R65" s="117"/>
      <c r="S65" s="366"/>
      <c r="T65" s="117" t="s">
        <v>18</v>
      </c>
      <c r="U65" s="365"/>
      <c r="V65" s="117" t="s">
        <v>22</v>
      </c>
      <c r="W65" s="365"/>
      <c r="X65" s="117"/>
      <c r="Y65" s="365"/>
      <c r="Z65" s="117" t="s">
        <v>26</v>
      </c>
      <c r="AA65" s="112"/>
      <c r="AB65" s="117"/>
      <c r="AC65" s="114"/>
      <c r="AD65" s="117" t="s">
        <v>18</v>
      </c>
      <c r="AE65" s="365"/>
      <c r="AF65" s="117"/>
      <c r="AG65" s="366"/>
      <c r="AH65" s="117" t="s">
        <v>18</v>
      </c>
      <c r="AI65" s="365"/>
      <c r="AJ65" s="117" t="s">
        <v>22</v>
      </c>
      <c r="AK65" s="365"/>
      <c r="AL65" s="117"/>
      <c r="AM65" s="365"/>
      <c r="AN65" s="117" t="s">
        <v>26</v>
      </c>
      <c r="AO65" s="112"/>
      <c r="AP65" s="117"/>
      <c r="AQ65" s="114"/>
      <c r="AR65" s="117" t="s">
        <v>18</v>
      </c>
      <c r="AS65" s="365"/>
      <c r="AT65" s="117"/>
      <c r="AU65" s="366"/>
      <c r="AV65" s="117" t="s">
        <v>18</v>
      </c>
      <c r="AW65" s="365"/>
      <c r="AX65" s="117" t="s">
        <v>22</v>
      </c>
      <c r="AY65" s="365"/>
      <c r="AZ65" s="117"/>
      <c r="BA65" s="365"/>
      <c r="BB65" s="117" t="s">
        <v>26</v>
      </c>
      <c r="BC65" s="112"/>
      <c r="BD65" s="117"/>
      <c r="BE65" s="114"/>
      <c r="BF65" s="117" t="s">
        <v>18</v>
      </c>
      <c r="BG65" s="365"/>
      <c r="BH65" s="117"/>
      <c r="BI65" s="366"/>
      <c r="BJ65" s="117" t="s">
        <v>18</v>
      </c>
      <c r="BK65" s="365"/>
      <c r="BL65" s="117" t="s">
        <v>22</v>
      </c>
      <c r="BM65" s="365"/>
      <c r="BN65" s="117"/>
      <c r="BO65" s="365"/>
      <c r="BP65" s="117" t="s">
        <v>26</v>
      </c>
      <c r="BQ65" s="112"/>
      <c r="BR65" s="117"/>
    </row>
    <row r="66" spans="1:70" ht="12" customHeight="1">
      <c r="A66" s="75"/>
      <c r="B66" s="116" t="s">
        <v>19</v>
      </c>
      <c r="C66" s="118"/>
      <c r="D66" s="116" t="s">
        <v>21</v>
      </c>
      <c r="E66" s="119"/>
      <c r="F66" s="116" t="s">
        <v>23</v>
      </c>
      <c r="G66" s="120"/>
      <c r="H66" s="116" t="s">
        <v>75</v>
      </c>
      <c r="I66" s="120"/>
      <c r="J66" s="116"/>
      <c r="K66" s="120"/>
      <c r="L66" s="116" t="s">
        <v>27</v>
      </c>
      <c r="M66" s="111"/>
      <c r="N66" s="116"/>
      <c r="O66" s="112"/>
      <c r="P66" s="117" t="s">
        <v>19</v>
      </c>
      <c r="Q66" s="121"/>
      <c r="R66" s="117" t="s">
        <v>21</v>
      </c>
      <c r="S66" s="112"/>
      <c r="T66" s="117" t="s">
        <v>23</v>
      </c>
      <c r="U66" s="121"/>
      <c r="V66" s="117" t="s">
        <v>75</v>
      </c>
      <c r="W66" s="121"/>
      <c r="X66" s="117"/>
      <c r="Y66" s="121"/>
      <c r="Z66" s="117" t="s">
        <v>27</v>
      </c>
      <c r="AA66" s="112"/>
      <c r="AB66" s="117"/>
      <c r="AC66" s="114"/>
      <c r="AD66" s="117" t="s">
        <v>19</v>
      </c>
      <c r="AE66" s="121"/>
      <c r="AF66" s="117" t="s">
        <v>21</v>
      </c>
      <c r="AG66" s="112"/>
      <c r="AH66" s="117" t="s">
        <v>23</v>
      </c>
      <c r="AI66" s="121"/>
      <c r="AJ66" s="117" t="s">
        <v>75</v>
      </c>
      <c r="AK66" s="121"/>
      <c r="AL66" s="117"/>
      <c r="AM66" s="121"/>
      <c r="AN66" s="117" t="s">
        <v>27</v>
      </c>
      <c r="AO66" s="112"/>
      <c r="AP66" s="117"/>
      <c r="AQ66" s="114"/>
      <c r="AR66" s="117" t="s">
        <v>19</v>
      </c>
      <c r="AS66" s="121"/>
      <c r="AT66" s="117" t="s">
        <v>21</v>
      </c>
      <c r="AU66" s="112"/>
      <c r="AV66" s="117" t="s">
        <v>23</v>
      </c>
      <c r="AW66" s="121"/>
      <c r="AX66" s="117" t="s">
        <v>75</v>
      </c>
      <c r="AY66" s="121"/>
      <c r="AZ66" s="117"/>
      <c r="BA66" s="121"/>
      <c r="BB66" s="117" t="s">
        <v>27</v>
      </c>
      <c r="BC66" s="112"/>
      <c r="BD66" s="117"/>
      <c r="BE66" s="114"/>
      <c r="BF66" s="117" t="s">
        <v>19</v>
      </c>
      <c r="BG66" s="121"/>
      <c r="BH66" s="117" t="s">
        <v>21</v>
      </c>
      <c r="BI66" s="112"/>
      <c r="BJ66" s="117" t="s">
        <v>23</v>
      </c>
      <c r="BK66" s="121"/>
      <c r="BL66" s="117" t="s">
        <v>75</v>
      </c>
      <c r="BM66" s="121"/>
      <c r="BN66" s="117"/>
      <c r="BO66" s="121"/>
      <c r="BP66" s="117" t="s">
        <v>27</v>
      </c>
      <c r="BQ66" s="112"/>
      <c r="BR66" s="117"/>
    </row>
    <row r="67" spans="1:70" ht="12" customHeight="1">
      <c r="A67" s="75"/>
      <c r="B67" s="116" t="s">
        <v>20</v>
      </c>
      <c r="C67" s="118"/>
      <c r="D67" s="116" t="s">
        <v>18</v>
      </c>
      <c r="E67" s="119"/>
      <c r="F67" s="116" t="s">
        <v>24</v>
      </c>
      <c r="G67" s="120"/>
      <c r="H67" s="116" t="s">
        <v>18</v>
      </c>
      <c r="I67" s="120"/>
      <c r="J67" s="116" t="s">
        <v>25</v>
      </c>
      <c r="K67" s="120"/>
      <c r="L67" s="116" t="s">
        <v>28</v>
      </c>
      <c r="M67" s="111"/>
      <c r="N67" s="116" t="s">
        <v>29</v>
      </c>
      <c r="O67" s="112"/>
      <c r="P67" s="117" t="s">
        <v>20</v>
      </c>
      <c r="Q67" s="121"/>
      <c r="R67" s="117" t="s">
        <v>18</v>
      </c>
      <c r="S67" s="112"/>
      <c r="T67" s="117" t="s">
        <v>24</v>
      </c>
      <c r="U67" s="121"/>
      <c r="V67" s="117" t="s">
        <v>18</v>
      </c>
      <c r="W67" s="121"/>
      <c r="X67" s="117" t="s">
        <v>25</v>
      </c>
      <c r="Y67" s="121"/>
      <c r="Z67" s="117" t="s">
        <v>28</v>
      </c>
      <c r="AA67" s="112"/>
      <c r="AB67" s="117" t="s">
        <v>29</v>
      </c>
      <c r="AC67" s="114"/>
      <c r="AD67" s="117" t="s">
        <v>20</v>
      </c>
      <c r="AE67" s="121"/>
      <c r="AF67" s="117" t="s">
        <v>18</v>
      </c>
      <c r="AG67" s="112"/>
      <c r="AH67" s="117" t="s">
        <v>24</v>
      </c>
      <c r="AI67" s="121"/>
      <c r="AJ67" s="117" t="s">
        <v>18</v>
      </c>
      <c r="AK67" s="121"/>
      <c r="AL67" s="117" t="s">
        <v>25</v>
      </c>
      <c r="AM67" s="121"/>
      <c r="AN67" s="117" t="s">
        <v>28</v>
      </c>
      <c r="AO67" s="112"/>
      <c r="AP67" s="117" t="s">
        <v>29</v>
      </c>
      <c r="AQ67" s="114"/>
      <c r="AR67" s="117" t="s">
        <v>20</v>
      </c>
      <c r="AS67" s="121"/>
      <c r="AT67" s="117" t="s">
        <v>18</v>
      </c>
      <c r="AU67" s="112"/>
      <c r="AV67" s="117" t="s">
        <v>24</v>
      </c>
      <c r="AW67" s="121"/>
      <c r="AX67" s="117" t="s">
        <v>18</v>
      </c>
      <c r="AY67" s="121"/>
      <c r="AZ67" s="117" t="s">
        <v>25</v>
      </c>
      <c r="BA67" s="121"/>
      <c r="BB67" s="117" t="s">
        <v>28</v>
      </c>
      <c r="BC67" s="112"/>
      <c r="BD67" s="117" t="s">
        <v>29</v>
      </c>
      <c r="BE67" s="114"/>
      <c r="BF67" s="117" t="s">
        <v>20</v>
      </c>
      <c r="BG67" s="121"/>
      <c r="BH67" s="117" t="s">
        <v>18</v>
      </c>
      <c r="BI67" s="112"/>
      <c r="BJ67" s="117" t="s">
        <v>24</v>
      </c>
      <c r="BK67" s="121"/>
      <c r="BL67" s="117" t="s">
        <v>18</v>
      </c>
      <c r="BM67" s="121"/>
      <c r="BN67" s="117" t="s">
        <v>25</v>
      </c>
      <c r="BO67" s="121"/>
      <c r="BP67" s="117" t="s">
        <v>28</v>
      </c>
      <c r="BQ67" s="112"/>
      <c r="BR67" s="117" t="s">
        <v>29</v>
      </c>
    </row>
    <row r="68" spans="1:70" ht="12" customHeight="1">
      <c r="A68" s="75"/>
      <c r="B68" s="116" t="s">
        <v>1</v>
      </c>
      <c r="C68" s="122"/>
      <c r="D68" s="116" t="s">
        <v>1</v>
      </c>
      <c r="E68" s="116"/>
      <c r="F68" s="116" t="s">
        <v>1</v>
      </c>
      <c r="G68" s="122"/>
      <c r="H68" s="116" t="s">
        <v>1</v>
      </c>
      <c r="I68" s="122"/>
      <c r="J68" s="116" t="s">
        <v>1</v>
      </c>
      <c r="K68" s="122"/>
      <c r="L68" s="116" t="s">
        <v>1</v>
      </c>
      <c r="M68" s="111"/>
      <c r="N68" s="116" t="s">
        <v>1</v>
      </c>
      <c r="O68" s="112"/>
      <c r="P68" s="117" t="s">
        <v>1</v>
      </c>
      <c r="Q68" s="117"/>
      <c r="R68" s="117" t="s">
        <v>1</v>
      </c>
      <c r="S68" s="117"/>
      <c r="T68" s="117" t="s">
        <v>1</v>
      </c>
      <c r="U68" s="117"/>
      <c r="V68" s="117" t="s">
        <v>1</v>
      </c>
      <c r="W68" s="117"/>
      <c r="X68" s="117" t="s">
        <v>1</v>
      </c>
      <c r="Y68" s="117"/>
      <c r="Z68" s="117" t="s">
        <v>1</v>
      </c>
      <c r="AA68" s="112"/>
      <c r="AB68" s="117" t="s">
        <v>1</v>
      </c>
      <c r="AC68" s="114"/>
      <c r="AD68" s="117" t="s">
        <v>1</v>
      </c>
      <c r="AE68" s="117"/>
      <c r="AF68" s="117" t="s">
        <v>1</v>
      </c>
      <c r="AG68" s="117"/>
      <c r="AH68" s="117" t="s">
        <v>1</v>
      </c>
      <c r="AI68" s="117"/>
      <c r="AJ68" s="117" t="s">
        <v>1</v>
      </c>
      <c r="AK68" s="117"/>
      <c r="AL68" s="117" t="s">
        <v>1</v>
      </c>
      <c r="AM68" s="117"/>
      <c r="AN68" s="117" t="s">
        <v>1</v>
      </c>
      <c r="AO68" s="112"/>
      <c r="AP68" s="117" t="s">
        <v>1</v>
      </c>
      <c r="AQ68" s="114"/>
      <c r="AR68" s="117" t="s">
        <v>1</v>
      </c>
      <c r="AS68" s="117"/>
      <c r="AT68" s="117" t="s">
        <v>1</v>
      </c>
      <c r="AU68" s="117"/>
      <c r="AV68" s="117" t="s">
        <v>1</v>
      </c>
      <c r="AW68" s="117"/>
      <c r="AX68" s="117" t="s">
        <v>1</v>
      </c>
      <c r="AY68" s="117"/>
      <c r="AZ68" s="117" t="s">
        <v>1</v>
      </c>
      <c r="BA68" s="117"/>
      <c r="BB68" s="117" t="s">
        <v>1</v>
      </c>
      <c r="BC68" s="112"/>
      <c r="BD68" s="117" t="s">
        <v>1</v>
      </c>
      <c r="BE68" s="114"/>
      <c r="BF68" s="117" t="s">
        <v>1</v>
      </c>
      <c r="BG68" s="117"/>
      <c r="BH68" s="117" t="s">
        <v>1</v>
      </c>
      <c r="BI68" s="117"/>
      <c r="BJ68" s="117" t="s">
        <v>1</v>
      </c>
      <c r="BK68" s="117"/>
      <c r="BL68" s="117" t="s">
        <v>1</v>
      </c>
      <c r="BM68" s="117"/>
      <c r="BN68" s="117" t="s">
        <v>1</v>
      </c>
      <c r="BO68" s="117"/>
      <c r="BP68" s="117" t="s">
        <v>1</v>
      </c>
      <c r="BQ68" s="112"/>
      <c r="BR68" s="117" t="s">
        <v>1</v>
      </c>
    </row>
    <row r="69" spans="1:70" ht="6.95" customHeight="1">
      <c r="A69" s="75"/>
      <c r="B69" s="148"/>
      <c r="C69" s="149"/>
      <c r="D69" s="148"/>
      <c r="E69" s="148"/>
      <c r="F69" s="148"/>
      <c r="G69" s="149"/>
      <c r="H69" s="148"/>
      <c r="I69" s="149"/>
      <c r="J69" s="148"/>
      <c r="K69" s="149"/>
      <c r="L69" s="148"/>
      <c r="M69" s="150"/>
      <c r="N69" s="148"/>
      <c r="O69" s="60"/>
      <c r="P69" s="151"/>
      <c r="Q69" s="151"/>
      <c r="R69" s="151"/>
      <c r="S69" s="151"/>
      <c r="T69" s="151"/>
      <c r="U69" s="151"/>
      <c r="V69" s="151"/>
      <c r="W69" s="151"/>
      <c r="X69" s="151"/>
      <c r="Y69" s="151"/>
      <c r="Z69" s="151"/>
      <c r="AA69" s="60"/>
      <c r="AB69" s="151"/>
      <c r="AC69" s="126"/>
      <c r="AD69" s="151"/>
      <c r="AE69" s="151"/>
      <c r="AF69" s="151"/>
      <c r="AG69" s="151"/>
      <c r="AH69" s="151"/>
      <c r="AI69" s="151"/>
      <c r="AJ69" s="151"/>
      <c r="AK69" s="151"/>
      <c r="AL69" s="151"/>
      <c r="AM69" s="151"/>
      <c r="AN69" s="151"/>
      <c r="AO69" s="60"/>
      <c r="AP69" s="151"/>
      <c r="AQ69" s="126"/>
      <c r="AR69" s="151"/>
      <c r="AS69" s="151"/>
      <c r="AT69" s="151"/>
      <c r="AU69" s="151"/>
      <c r="AV69" s="151"/>
      <c r="AW69" s="151"/>
      <c r="AX69" s="151"/>
      <c r="AY69" s="151"/>
      <c r="AZ69" s="151"/>
      <c r="BA69" s="151"/>
      <c r="BB69" s="151"/>
      <c r="BC69" s="60"/>
      <c r="BD69" s="151"/>
      <c r="BE69" s="126"/>
      <c r="BF69" s="151"/>
      <c r="BG69" s="151"/>
      <c r="BH69" s="151"/>
      <c r="BI69" s="151"/>
      <c r="BJ69" s="151"/>
      <c r="BK69" s="151"/>
      <c r="BL69" s="151"/>
      <c r="BM69" s="151"/>
      <c r="BN69" s="151"/>
      <c r="BO69" s="151"/>
      <c r="BP69" s="151"/>
      <c r="BQ69" s="60"/>
      <c r="BR69" s="151"/>
    </row>
    <row r="70" spans="1:70">
      <c r="A70" s="75" t="s">
        <v>73</v>
      </c>
      <c r="B70" s="137">
        <v>13597</v>
      </c>
      <c r="C70" s="137"/>
      <c r="D70" s="137">
        <v>20910</v>
      </c>
      <c r="E70" s="137"/>
      <c r="F70" s="137">
        <v>10604</v>
      </c>
      <c r="G70" s="137"/>
      <c r="H70" s="137">
        <v>89</v>
      </c>
      <c r="I70" s="137"/>
      <c r="J70" s="137">
        <v>0</v>
      </c>
      <c r="K70" s="137"/>
      <c r="L70" s="137">
        <v>0</v>
      </c>
      <c r="M70" s="125"/>
      <c r="N70" s="137">
        <v>45200</v>
      </c>
      <c r="O70" s="60"/>
      <c r="P70" s="139">
        <v>13616</v>
      </c>
      <c r="Q70" s="139"/>
      <c r="R70" s="139">
        <v>19923</v>
      </c>
      <c r="S70" s="139"/>
      <c r="T70" s="139">
        <v>10306</v>
      </c>
      <c r="U70" s="139"/>
      <c r="V70" s="139">
        <v>75</v>
      </c>
      <c r="W70" s="139"/>
      <c r="X70" s="139">
        <v>0</v>
      </c>
      <c r="Y70" s="139"/>
      <c r="Z70" s="139">
        <v>0</v>
      </c>
      <c r="AA70" s="60"/>
      <c r="AB70" s="139">
        <v>43920</v>
      </c>
      <c r="AC70" s="126"/>
      <c r="AD70" s="139">
        <v>14282</v>
      </c>
      <c r="AE70" s="139"/>
      <c r="AF70" s="139">
        <v>20417</v>
      </c>
      <c r="AG70" s="139"/>
      <c r="AH70" s="139">
        <v>10000</v>
      </c>
      <c r="AI70" s="139"/>
      <c r="AJ70" s="139">
        <v>70</v>
      </c>
      <c r="AK70" s="139"/>
      <c r="AL70" s="139">
        <v>0</v>
      </c>
      <c r="AM70" s="139"/>
      <c r="AN70" s="139">
        <v>0</v>
      </c>
      <c r="AO70" s="60"/>
      <c r="AP70" s="139">
        <v>44769</v>
      </c>
      <c r="AQ70" s="126"/>
      <c r="AR70" s="139">
        <v>13995</v>
      </c>
      <c r="AS70" s="139"/>
      <c r="AT70" s="139">
        <v>20689</v>
      </c>
      <c r="AU70" s="139"/>
      <c r="AV70" s="139">
        <v>9806</v>
      </c>
      <c r="AW70" s="139"/>
      <c r="AX70" s="139">
        <v>54</v>
      </c>
      <c r="AY70" s="139"/>
      <c r="AZ70" s="139">
        <v>0</v>
      </c>
      <c r="BA70" s="139"/>
      <c r="BB70" s="139">
        <v>0</v>
      </c>
      <c r="BC70" s="60"/>
      <c r="BD70" s="139">
        <v>44544</v>
      </c>
      <c r="BE70" s="126"/>
      <c r="BF70" s="139">
        <v>14961</v>
      </c>
      <c r="BG70" s="139"/>
      <c r="BH70" s="139">
        <v>22218</v>
      </c>
      <c r="BI70" s="139"/>
      <c r="BJ70" s="139">
        <v>11278</v>
      </c>
      <c r="BK70" s="139"/>
      <c r="BL70" s="139">
        <v>56</v>
      </c>
      <c r="BM70" s="139"/>
      <c r="BN70" s="139">
        <v>0</v>
      </c>
      <c r="BO70" s="139"/>
      <c r="BP70" s="139">
        <v>0</v>
      </c>
      <c r="BQ70" s="60"/>
      <c r="BR70" s="139">
        <v>48513</v>
      </c>
    </row>
    <row r="71" spans="1:70">
      <c r="A71" s="75" t="s">
        <v>171</v>
      </c>
      <c r="B71" s="137">
        <v>24198</v>
      </c>
      <c r="C71" s="137"/>
      <c r="D71" s="137">
        <v>17226</v>
      </c>
      <c r="E71" s="137"/>
      <c r="F71" s="137">
        <v>8998</v>
      </c>
      <c r="G71" s="137"/>
      <c r="H71" s="137">
        <v>1817</v>
      </c>
      <c r="I71" s="137"/>
      <c r="J71" s="137">
        <v>0</v>
      </c>
      <c r="K71" s="137"/>
      <c r="L71" s="137">
        <v>0</v>
      </c>
      <c r="M71" s="125"/>
      <c r="N71" s="137">
        <v>52239</v>
      </c>
      <c r="O71" s="60"/>
      <c r="P71" s="139">
        <v>23942</v>
      </c>
      <c r="Q71" s="139"/>
      <c r="R71" s="139">
        <v>16593</v>
      </c>
      <c r="S71" s="139"/>
      <c r="T71" s="139">
        <v>8994</v>
      </c>
      <c r="U71" s="139"/>
      <c r="V71" s="139">
        <v>1859</v>
      </c>
      <c r="W71" s="139"/>
      <c r="X71" s="139">
        <v>1</v>
      </c>
      <c r="Y71" s="139"/>
      <c r="Z71" s="139">
        <v>0</v>
      </c>
      <c r="AA71" s="60"/>
      <c r="AB71" s="139">
        <v>51389</v>
      </c>
      <c r="AC71" s="126"/>
      <c r="AD71" s="139">
        <v>23504</v>
      </c>
      <c r="AE71" s="139"/>
      <c r="AF71" s="139">
        <v>16688</v>
      </c>
      <c r="AG71" s="139"/>
      <c r="AH71" s="139">
        <v>9017</v>
      </c>
      <c r="AI71" s="139"/>
      <c r="AJ71" s="139">
        <v>2496</v>
      </c>
      <c r="AK71" s="139"/>
      <c r="AL71" s="139">
        <v>14</v>
      </c>
      <c r="AM71" s="139"/>
      <c r="AN71" s="139">
        <v>0</v>
      </c>
      <c r="AO71" s="60"/>
      <c r="AP71" s="139">
        <v>51719</v>
      </c>
      <c r="AQ71" s="126"/>
      <c r="AR71" s="139">
        <v>23294</v>
      </c>
      <c r="AS71" s="139"/>
      <c r="AT71" s="139">
        <v>16443</v>
      </c>
      <c r="AU71" s="139"/>
      <c r="AV71" s="139">
        <v>8978</v>
      </c>
      <c r="AW71" s="139"/>
      <c r="AX71" s="139">
        <v>2755</v>
      </c>
      <c r="AY71" s="139"/>
      <c r="AZ71" s="139">
        <v>0</v>
      </c>
      <c r="BA71" s="139"/>
      <c r="BB71" s="139">
        <v>0</v>
      </c>
      <c r="BC71" s="60"/>
      <c r="BD71" s="139">
        <v>51470</v>
      </c>
      <c r="BE71" s="126"/>
      <c r="BF71" s="139">
        <v>25759</v>
      </c>
      <c r="BG71" s="139"/>
      <c r="BH71" s="139">
        <v>18045</v>
      </c>
      <c r="BI71" s="139"/>
      <c r="BJ71" s="139">
        <v>9502</v>
      </c>
      <c r="BK71" s="139"/>
      <c r="BL71" s="139">
        <v>3461</v>
      </c>
      <c r="BM71" s="139"/>
      <c r="BN71" s="139">
        <v>0</v>
      </c>
      <c r="BO71" s="139"/>
      <c r="BP71" s="139">
        <v>0</v>
      </c>
      <c r="BQ71" s="60"/>
      <c r="BR71" s="139">
        <v>56767</v>
      </c>
    </row>
    <row r="72" spans="1:70">
      <c r="B72" s="98"/>
      <c r="C72" s="98"/>
      <c r="D72" s="98"/>
      <c r="E72" s="98"/>
      <c r="F72" s="98"/>
      <c r="G72" s="98"/>
      <c r="H72" s="98"/>
      <c r="I72" s="98"/>
      <c r="J72" s="98"/>
      <c r="K72" s="98"/>
      <c r="L72" s="98"/>
      <c r="M72" s="98"/>
      <c r="N72" s="70"/>
      <c r="O72" s="74"/>
      <c r="P72" s="70"/>
      <c r="Q72" s="70"/>
      <c r="R72" s="70"/>
      <c r="S72" s="70"/>
      <c r="T72" s="70"/>
      <c r="U72" s="70"/>
      <c r="V72" s="70"/>
      <c r="W72" s="70"/>
      <c r="X72" s="70"/>
      <c r="Y72" s="70"/>
      <c r="Z72" s="70"/>
      <c r="AA72" s="70"/>
      <c r="AB72" s="70"/>
      <c r="AC72" s="144"/>
      <c r="AD72" s="70"/>
      <c r="AE72" s="70"/>
      <c r="AF72" s="70"/>
      <c r="AG72" s="70"/>
      <c r="AH72" s="70"/>
      <c r="AI72" s="70"/>
      <c r="AJ72" s="70"/>
      <c r="AK72" s="70"/>
      <c r="AL72" s="70"/>
      <c r="AM72" s="70"/>
      <c r="AN72" s="70"/>
      <c r="AO72" s="70"/>
      <c r="AP72" s="70"/>
      <c r="AQ72" s="144"/>
      <c r="AR72" s="70"/>
      <c r="AS72" s="70"/>
      <c r="AT72" s="70"/>
      <c r="AU72" s="70"/>
      <c r="AV72" s="70"/>
      <c r="AW72" s="70"/>
      <c r="AX72" s="70"/>
      <c r="AY72" s="70"/>
      <c r="AZ72" s="70"/>
      <c r="BA72" s="70"/>
      <c r="BB72" s="70"/>
      <c r="BC72" s="70"/>
      <c r="BD72" s="70"/>
      <c r="BE72" s="144"/>
      <c r="BF72" s="70"/>
      <c r="BG72" s="70"/>
      <c r="BH72" s="70"/>
      <c r="BI72" s="70"/>
      <c r="BJ72" s="70"/>
      <c r="BK72" s="70"/>
      <c r="BL72" s="70"/>
      <c r="BM72" s="70"/>
      <c r="BN72" s="70"/>
      <c r="BO72" s="70"/>
      <c r="BP72" s="70"/>
      <c r="BQ72" s="70"/>
      <c r="BR72" s="70"/>
    </row>
    <row r="73" spans="1:70" ht="25.5">
      <c r="A73" s="152" t="s">
        <v>74</v>
      </c>
      <c r="B73" s="98"/>
      <c r="C73" s="98"/>
      <c r="D73" s="98"/>
      <c r="E73" s="98"/>
      <c r="F73" s="98"/>
      <c r="G73" s="98"/>
      <c r="H73" s="98"/>
      <c r="I73" s="98"/>
      <c r="J73" s="98"/>
      <c r="K73" s="98"/>
      <c r="L73" s="98"/>
      <c r="M73" s="98"/>
      <c r="N73" s="70"/>
      <c r="O73" s="74"/>
      <c r="P73" s="70"/>
      <c r="Q73" s="70"/>
      <c r="R73" s="70"/>
      <c r="S73" s="70"/>
      <c r="T73" s="70"/>
      <c r="U73" s="70"/>
      <c r="V73" s="70"/>
      <c r="W73" s="70"/>
      <c r="X73" s="70"/>
      <c r="Y73" s="70"/>
      <c r="Z73" s="70"/>
      <c r="AA73" s="70"/>
      <c r="AB73" s="70"/>
      <c r="AC73" s="144"/>
      <c r="AD73" s="70"/>
      <c r="AE73" s="70"/>
      <c r="AF73" s="70"/>
      <c r="AG73" s="70"/>
      <c r="AH73" s="70"/>
      <c r="AI73" s="70"/>
      <c r="AJ73" s="70"/>
      <c r="AK73" s="70"/>
      <c r="AL73" s="70"/>
      <c r="AM73" s="70"/>
      <c r="AN73" s="70"/>
      <c r="AO73" s="70"/>
      <c r="AP73" s="70"/>
      <c r="AQ73" s="144"/>
      <c r="AR73" s="70"/>
      <c r="AS73" s="70"/>
      <c r="AT73" s="70"/>
      <c r="AU73" s="70"/>
      <c r="AV73" s="70"/>
      <c r="AW73" s="70"/>
      <c r="AX73" s="70"/>
      <c r="AY73" s="70"/>
      <c r="AZ73" s="70"/>
      <c r="BA73" s="70"/>
      <c r="BB73" s="70"/>
      <c r="BC73" s="70"/>
      <c r="BD73" s="70"/>
      <c r="BE73" s="144"/>
      <c r="BF73" s="70"/>
      <c r="BG73" s="70"/>
      <c r="BH73" s="70"/>
      <c r="BI73" s="70"/>
      <c r="BJ73" s="70"/>
      <c r="BK73" s="70"/>
      <c r="BL73" s="70"/>
      <c r="BM73" s="70"/>
      <c r="BN73" s="70"/>
      <c r="BO73" s="70"/>
      <c r="BP73" s="70"/>
      <c r="BQ73" s="70"/>
      <c r="BR73" s="70"/>
    </row>
    <row r="74" spans="1:70">
      <c r="B74" s="98"/>
      <c r="C74" s="98"/>
      <c r="D74" s="98"/>
      <c r="E74" s="98"/>
      <c r="F74" s="98"/>
      <c r="G74" s="98"/>
      <c r="H74" s="98"/>
      <c r="I74" s="98"/>
      <c r="J74" s="98"/>
      <c r="K74" s="98"/>
      <c r="L74" s="98"/>
      <c r="M74" s="98"/>
      <c r="N74" s="98"/>
      <c r="O74" s="60"/>
      <c r="P74" s="98"/>
      <c r="Q74" s="98"/>
      <c r="R74" s="98"/>
      <c r="S74" s="98"/>
      <c r="T74" s="98"/>
      <c r="U74" s="98"/>
      <c r="V74" s="98"/>
      <c r="W74" s="98"/>
      <c r="X74" s="98"/>
      <c r="Y74" s="98"/>
      <c r="Z74" s="98"/>
      <c r="AA74" s="98"/>
      <c r="AB74" s="98"/>
      <c r="AC74" s="126"/>
      <c r="AD74" s="98"/>
      <c r="AE74" s="98"/>
      <c r="AF74" s="98"/>
      <c r="AG74" s="98"/>
      <c r="AH74" s="98"/>
      <c r="AI74" s="98"/>
      <c r="AJ74" s="98"/>
      <c r="AK74" s="98"/>
      <c r="AL74" s="98"/>
      <c r="AM74" s="98"/>
      <c r="AN74" s="98"/>
      <c r="AO74" s="98"/>
      <c r="AP74" s="98"/>
      <c r="AQ74" s="126"/>
      <c r="AR74" s="98"/>
      <c r="AS74" s="98"/>
      <c r="AT74" s="98"/>
      <c r="AU74" s="98"/>
      <c r="AV74" s="98"/>
      <c r="AW74" s="98"/>
      <c r="AX74" s="98"/>
      <c r="AY74" s="98"/>
      <c r="AZ74" s="98"/>
      <c r="BA74" s="98"/>
      <c r="BB74" s="98"/>
      <c r="BC74" s="98"/>
      <c r="BD74" s="98"/>
      <c r="BE74" s="126"/>
      <c r="BF74" s="98"/>
      <c r="BG74" s="98"/>
      <c r="BH74" s="98"/>
      <c r="BI74" s="98"/>
      <c r="BJ74" s="98"/>
      <c r="BK74" s="98"/>
      <c r="BL74" s="98"/>
      <c r="BM74" s="98"/>
      <c r="BN74" s="98"/>
      <c r="BO74" s="98"/>
      <c r="BP74" s="98"/>
      <c r="BQ74" s="98"/>
      <c r="BR74" s="98"/>
    </row>
    <row r="75" spans="1:70">
      <c r="B75" s="98"/>
      <c r="C75" s="98"/>
      <c r="D75" s="98"/>
      <c r="E75" s="98"/>
      <c r="F75" s="98"/>
      <c r="G75" s="98"/>
      <c r="H75" s="98"/>
      <c r="I75" s="98"/>
      <c r="J75" s="98"/>
      <c r="K75" s="98"/>
      <c r="L75" s="98"/>
      <c r="M75" s="98"/>
      <c r="N75" s="98"/>
      <c r="O75" s="60"/>
      <c r="P75" s="98"/>
      <c r="Q75" s="98"/>
      <c r="R75" s="98"/>
      <c r="S75" s="98"/>
      <c r="T75" s="98"/>
      <c r="U75" s="98"/>
      <c r="V75" s="98"/>
      <c r="W75" s="98"/>
      <c r="X75" s="98"/>
      <c r="Y75" s="98"/>
      <c r="Z75" s="98"/>
      <c r="AA75" s="98"/>
      <c r="AB75" s="98"/>
      <c r="AC75" s="126"/>
      <c r="AD75" s="98"/>
      <c r="AE75" s="98"/>
      <c r="AF75" s="98"/>
      <c r="AG75" s="98"/>
      <c r="AH75" s="98"/>
      <c r="AI75" s="98"/>
      <c r="AJ75" s="98"/>
      <c r="AK75" s="98"/>
      <c r="AL75" s="98"/>
      <c r="AM75" s="98"/>
      <c r="AN75" s="98"/>
      <c r="AO75" s="98"/>
      <c r="AP75" s="98"/>
      <c r="AQ75" s="126"/>
      <c r="AR75" s="98"/>
      <c r="AS75" s="98"/>
      <c r="AT75" s="98"/>
      <c r="AU75" s="98"/>
      <c r="AV75" s="98"/>
      <c r="AW75" s="98"/>
      <c r="AX75" s="98"/>
      <c r="AY75" s="98"/>
      <c r="AZ75" s="98"/>
      <c r="BA75" s="98"/>
      <c r="BB75" s="98"/>
      <c r="BC75" s="98"/>
      <c r="BD75" s="98"/>
      <c r="BE75" s="126"/>
      <c r="BF75" s="98"/>
      <c r="BG75" s="98"/>
      <c r="BH75" s="98"/>
      <c r="BI75" s="98"/>
      <c r="BJ75" s="98"/>
      <c r="BK75" s="98"/>
      <c r="BL75" s="98"/>
      <c r="BM75" s="98"/>
      <c r="BN75" s="98"/>
      <c r="BO75" s="98"/>
      <c r="BP75" s="98"/>
      <c r="BQ75" s="98"/>
      <c r="BR75" s="98"/>
    </row>
    <row r="76" spans="1:70" ht="180" customHeight="1">
      <c r="A76" s="152" t="s">
        <v>162</v>
      </c>
      <c r="B76" s="153"/>
      <c r="C76" s="153"/>
      <c r="D76" s="153"/>
      <c r="E76" s="153"/>
      <c r="F76" s="153"/>
      <c r="G76" s="153"/>
      <c r="H76" s="153"/>
      <c r="I76" s="153"/>
      <c r="J76" s="153"/>
      <c r="K76" s="153"/>
      <c r="L76" s="153"/>
      <c r="M76" s="153"/>
      <c r="N76" s="153"/>
      <c r="O76" s="60"/>
      <c r="P76" s="98"/>
      <c r="Q76" s="98"/>
      <c r="R76" s="98"/>
      <c r="S76" s="98"/>
      <c r="T76" s="98"/>
      <c r="U76" s="98"/>
      <c r="V76" s="98"/>
      <c r="W76" s="98"/>
      <c r="X76" s="98"/>
      <c r="Y76" s="98"/>
      <c r="Z76" s="98"/>
      <c r="AA76" s="98"/>
      <c r="AB76" s="98"/>
      <c r="AC76" s="126"/>
      <c r="AD76" s="98"/>
      <c r="AE76" s="98"/>
      <c r="AF76" s="98"/>
      <c r="AG76" s="98"/>
      <c r="AH76" s="98"/>
      <c r="AI76" s="98"/>
      <c r="AJ76" s="98"/>
      <c r="AK76" s="98"/>
      <c r="AL76" s="98"/>
      <c r="AM76" s="98"/>
      <c r="AN76" s="98"/>
      <c r="AO76" s="98"/>
      <c r="AP76" s="98"/>
      <c r="AQ76" s="126"/>
      <c r="AR76" s="98"/>
      <c r="AS76" s="98"/>
      <c r="AT76" s="98"/>
      <c r="AU76" s="98"/>
      <c r="AV76" s="98"/>
      <c r="AW76" s="98"/>
      <c r="AX76" s="98"/>
      <c r="AY76" s="98"/>
      <c r="AZ76" s="98"/>
      <c r="BA76" s="98"/>
      <c r="BB76" s="98"/>
      <c r="BC76" s="98"/>
      <c r="BD76" s="98"/>
      <c r="BE76" s="126"/>
      <c r="BF76" s="98"/>
      <c r="BG76" s="98"/>
      <c r="BH76" s="98"/>
      <c r="BI76" s="98"/>
      <c r="BJ76" s="98"/>
      <c r="BK76" s="98"/>
      <c r="BL76" s="98"/>
      <c r="BM76" s="98"/>
      <c r="BN76" s="98"/>
      <c r="BO76" s="98"/>
      <c r="BP76" s="98"/>
      <c r="BQ76" s="98"/>
      <c r="BR76" s="98"/>
    </row>
    <row r="77" spans="1:70">
      <c r="B77" s="98"/>
      <c r="C77" s="98"/>
      <c r="D77" s="98"/>
      <c r="E77" s="98"/>
      <c r="F77" s="98"/>
      <c r="G77" s="98"/>
      <c r="H77" s="98"/>
      <c r="I77" s="98"/>
      <c r="J77" s="98"/>
      <c r="K77" s="98"/>
      <c r="L77" s="98"/>
      <c r="M77" s="98"/>
      <c r="N77" s="98"/>
      <c r="O77" s="60"/>
      <c r="P77" s="98"/>
      <c r="Q77" s="98"/>
      <c r="R77" s="98"/>
      <c r="S77" s="98"/>
      <c r="T77" s="98"/>
      <c r="U77" s="98"/>
      <c r="V77" s="98"/>
      <c r="W77" s="98"/>
      <c r="X77" s="98"/>
      <c r="Y77" s="98"/>
      <c r="Z77" s="98"/>
      <c r="AA77" s="98"/>
      <c r="AB77" s="98"/>
      <c r="AC77" s="126"/>
      <c r="AD77" s="98"/>
      <c r="AE77" s="98"/>
      <c r="AF77" s="98"/>
      <c r="AG77" s="98"/>
      <c r="AH77" s="98"/>
      <c r="AI77" s="98"/>
      <c r="AJ77" s="98"/>
      <c r="AK77" s="98"/>
      <c r="AL77" s="98"/>
      <c r="AM77" s="98"/>
      <c r="AN77" s="98"/>
      <c r="AO77" s="98"/>
      <c r="AP77" s="98"/>
      <c r="AQ77" s="126"/>
      <c r="AR77" s="98"/>
      <c r="AS77" s="98"/>
      <c r="AT77" s="98"/>
      <c r="AU77" s="98"/>
      <c r="AV77" s="98"/>
      <c r="AW77" s="98"/>
      <c r="AX77" s="98"/>
      <c r="AY77" s="98"/>
      <c r="AZ77" s="98"/>
      <c r="BA77" s="98"/>
      <c r="BB77" s="98"/>
      <c r="BC77" s="98"/>
      <c r="BD77" s="98"/>
      <c r="BE77" s="126"/>
      <c r="BF77" s="98"/>
      <c r="BG77" s="98"/>
      <c r="BH77" s="98"/>
      <c r="BI77" s="98"/>
      <c r="BJ77" s="98"/>
      <c r="BK77" s="98"/>
      <c r="BL77" s="98"/>
      <c r="BM77" s="98"/>
      <c r="BN77" s="98"/>
      <c r="BO77" s="98"/>
      <c r="BP77" s="98"/>
      <c r="BQ77" s="98"/>
      <c r="BR77" s="98"/>
    </row>
    <row r="78" spans="1:70" ht="76.5" customHeight="1">
      <c r="A78" s="152" t="s">
        <v>127</v>
      </c>
      <c r="B78" s="98"/>
      <c r="C78" s="98"/>
      <c r="D78" s="98"/>
      <c r="E78" s="98"/>
      <c r="F78" s="98"/>
      <c r="G78" s="98"/>
      <c r="H78" s="98"/>
      <c r="I78" s="98"/>
      <c r="J78" s="98"/>
      <c r="K78" s="98"/>
      <c r="L78" s="98"/>
      <c r="M78" s="98"/>
      <c r="N78" s="98"/>
      <c r="O78" s="60"/>
      <c r="P78" s="98"/>
      <c r="Q78" s="98"/>
      <c r="R78" s="98"/>
      <c r="S78" s="98"/>
      <c r="T78" s="98"/>
      <c r="U78" s="98"/>
      <c r="V78" s="98"/>
      <c r="W78" s="98"/>
      <c r="X78" s="98"/>
      <c r="Y78" s="98"/>
      <c r="Z78" s="98"/>
      <c r="AA78" s="98"/>
      <c r="AB78" s="98"/>
      <c r="AC78" s="126"/>
      <c r="AD78" s="98"/>
      <c r="AE78" s="98"/>
      <c r="AF78" s="98"/>
      <c r="AG78" s="98"/>
      <c r="AH78" s="98"/>
      <c r="AI78" s="98"/>
      <c r="AJ78" s="98"/>
      <c r="AK78" s="98"/>
      <c r="AL78" s="98"/>
      <c r="AM78" s="98"/>
      <c r="AN78" s="98"/>
      <c r="AO78" s="98"/>
      <c r="AP78" s="98"/>
      <c r="AQ78" s="126"/>
      <c r="AR78" s="98"/>
      <c r="AS78" s="98"/>
      <c r="AT78" s="98"/>
      <c r="AU78" s="98"/>
      <c r="AV78" s="98"/>
      <c r="AW78" s="98"/>
      <c r="AX78" s="98"/>
      <c r="AY78" s="98"/>
      <c r="AZ78" s="98"/>
      <c r="BA78" s="98"/>
      <c r="BB78" s="98"/>
      <c r="BC78" s="98"/>
      <c r="BD78" s="98"/>
      <c r="BE78" s="126"/>
      <c r="BF78" s="98"/>
      <c r="BG78" s="98"/>
      <c r="BH78" s="98"/>
      <c r="BI78" s="98"/>
      <c r="BJ78" s="98"/>
      <c r="BK78" s="98"/>
      <c r="BL78" s="98"/>
      <c r="BM78" s="98"/>
      <c r="BN78" s="98"/>
      <c r="BO78" s="98"/>
      <c r="BP78" s="98"/>
      <c r="BQ78" s="98"/>
      <c r="BR78" s="98"/>
    </row>
    <row r="79" spans="1:70">
      <c r="B79" s="98"/>
      <c r="C79" s="98"/>
      <c r="D79" s="98"/>
      <c r="E79" s="98"/>
      <c r="F79" s="98"/>
      <c r="G79" s="98"/>
      <c r="H79" s="98"/>
      <c r="I79" s="98"/>
      <c r="J79" s="98"/>
      <c r="K79" s="98"/>
      <c r="L79" s="98"/>
      <c r="M79" s="98"/>
      <c r="N79" s="98"/>
      <c r="O79" s="60"/>
      <c r="P79" s="98"/>
      <c r="Q79" s="98"/>
      <c r="R79" s="98"/>
      <c r="S79" s="98"/>
      <c r="T79" s="98"/>
      <c r="U79" s="98"/>
      <c r="V79" s="98"/>
      <c r="W79" s="98"/>
      <c r="X79" s="98"/>
      <c r="Y79" s="98"/>
      <c r="Z79" s="98"/>
      <c r="AA79" s="98"/>
      <c r="AB79" s="98"/>
      <c r="AC79" s="126"/>
      <c r="AD79" s="98"/>
      <c r="AE79" s="98"/>
      <c r="AF79" s="98"/>
      <c r="AG79" s="98"/>
      <c r="AH79" s="98"/>
      <c r="AI79" s="98"/>
      <c r="AJ79" s="98"/>
      <c r="AK79" s="98"/>
      <c r="AL79" s="98"/>
      <c r="AM79" s="98"/>
      <c r="AN79" s="98"/>
      <c r="AO79" s="98"/>
      <c r="AP79" s="98"/>
      <c r="AQ79" s="126"/>
      <c r="AR79" s="98"/>
      <c r="AS79" s="98"/>
      <c r="AT79" s="98"/>
      <c r="AU79" s="98"/>
      <c r="AV79" s="98"/>
      <c r="AW79" s="98"/>
      <c r="AX79" s="98"/>
      <c r="AY79" s="98"/>
      <c r="AZ79" s="98"/>
      <c r="BA79" s="98"/>
      <c r="BB79" s="98"/>
      <c r="BC79" s="98"/>
      <c r="BD79" s="98"/>
      <c r="BE79" s="126"/>
      <c r="BF79" s="98"/>
      <c r="BG79" s="98"/>
      <c r="BH79" s="98"/>
      <c r="BI79" s="98"/>
      <c r="BJ79" s="98"/>
      <c r="BK79" s="98"/>
      <c r="BL79" s="98"/>
      <c r="BM79" s="98"/>
      <c r="BN79" s="98"/>
      <c r="BO79" s="98"/>
      <c r="BP79" s="98"/>
      <c r="BQ79" s="98"/>
      <c r="BR79" s="98"/>
    </row>
    <row r="80" spans="1:70">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126"/>
      <c r="AD80" s="98"/>
      <c r="AE80" s="98"/>
      <c r="AF80" s="98"/>
      <c r="AG80" s="98"/>
      <c r="AH80" s="98"/>
      <c r="AI80" s="98"/>
      <c r="AJ80" s="98"/>
      <c r="AK80" s="98"/>
      <c r="AL80" s="98"/>
      <c r="AM80" s="98"/>
      <c r="AN80" s="98"/>
      <c r="AO80" s="98"/>
      <c r="AP80" s="98"/>
      <c r="AQ80" s="126"/>
      <c r="AR80" s="98"/>
      <c r="AS80" s="98"/>
      <c r="AT80" s="98"/>
      <c r="AU80" s="98"/>
      <c r="AV80" s="98"/>
      <c r="AW80" s="98"/>
      <c r="AX80" s="98"/>
      <c r="AY80" s="98"/>
      <c r="AZ80" s="98"/>
      <c r="BA80" s="98"/>
      <c r="BB80" s="98"/>
      <c r="BC80" s="98"/>
      <c r="BD80" s="98"/>
      <c r="BE80" s="126"/>
      <c r="BF80" s="98"/>
      <c r="BG80" s="98"/>
      <c r="BH80" s="98"/>
      <c r="BI80" s="98"/>
      <c r="BJ80" s="98"/>
      <c r="BK80" s="98"/>
      <c r="BL80" s="98"/>
      <c r="BM80" s="98"/>
      <c r="BN80" s="98"/>
      <c r="BO80" s="98"/>
      <c r="BP80" s="98"/>
      <c r="BQ80" s="98"/>
      <c r="BR80" s="98"/>
    </row>
    <row r="81" spans="2:70">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126"/>
      <c r="AD81" s="98"/>
      <c r="AE81" s="98"/>
      <c r="AF81" s="98"/>
      <c r="AG81" s="98"/>
      <c r="AH81" s="98"/>
      <c r="AI81" s="98"/>
      <c r="AJ81" s="98"/>
      <c r="AK81" s="98"/>
      <c r="AL81" s="98"/>
      <c r="AM81" s="98"/>
      <c r="AN81" s="98"/>
      <c r="AO81" s="98"/>
      <c r="AP81" s="98"/>
      <c r="AQ81" s="126"/>
      <c r="AR81" s="98"/>
      <c r="AS81" s="98"/>
      <c r="AT81" s="98"/>
      <c r="AU81" s="98"/>
      <c r="AV81" s="98"/>
      <c r="AW81" s="98"/>
      <c r="AX81" s="98"/>
      <c r="AY81" s="98"/>
      <c r="AZ81" s="98"/>
      <c r="BA81" s="98"/>
      <c r="BB81" s="98"/>
      <c r="BC81" s="98"/>
      <c r="BD81" s="98"/>
      <c r="BE81" s="126"/>
      <c r="BF81" s="98"/>
      <c r="BG81" s="98"/>
      <c r="BH81" s="98"/>
      <c r="BI81" s="98"/>
      <c r="BJ81" s="98"/>
      <c r="BK81" s="98"/>
      <c r="BL81" s="98"/>
      <c r="BM81" s="98"/>
      <c r="BN81" s="98"/>
      <c r="BO81" s="98"/>
      <c r="BP81" s="98"/>
      <c r="BQ81" s="98"/>
      <c r="BR81" s="98"/>
    </row>
    <row r="82" spans="2:70">
      <c r="O82" s="21"/>
      <c r="AC82" s="21"/>
      <c r="AQ82" s="21"/>
      <c r="BE82" s="21"/>
    </row>
    <row r="83" spans="2:70">
      <c r="O83" s="21"/>
      <c r="AC83" s="21"/>
      <c r="AQ83" s="21"/>
      <c r="BE83" s="21"/>
    </row>
    <row r="84" spans="2:70">
      <c r="O84" s="21"/>
      <c r="AC84" s="21"/>
      <c r="AQ84" s="21"/>
      <c r="BE84" s="21"/>
    </row>
    <row r="85" spans="2:70">
      <c r="O85" s="21"/>
      <c r="AC85" s="21"/>
      <c r="AQ85" s="21"/>
      <c r="BE85" s="21"/>
    </row>
    <row r="86" spans="2:70">
      <c r="O86" s="21"/>
      <c r="AC86" s="21"/>
      <c r="AQ86" s="21"/>
      <c r="BE86" s="21"/>
    </row>
    <row r="87" spans="2:70">
      <c r="O87" s="21"/>
      <c r="AC87" s="21"/>
      <c r="AQ87" s="21"/>
      <c r="BE87" s="21"/>
    </row>
    <row r="88" spans="2:70">
      <c r="O88" s="21"/>
      <c r="AC88" s="21"/>
      <c r="AQ88" s="21"/>
      <c r="BE88" s="21"/>
    </row>
    <row r="89" spans="2:70">
      <c r="O89" s="21"/>
      <c r="AC89" s="21"/>
      <c r="AQ89" s="21"/>
      <c r="BE89" s="21"/>
    </row>
    <row r="90" spans="2:70">
      <c r="O90" s="21"/>
      <c r="AC90" s="21"/>
      <c r="AQ90" s="21"/>
      <c r="BE90" s="21"/>
    </row>
  </sheetData>
  <customSheetViews>
    <customSheetView guid="{6A6962C3-E482-4427-A8C8-08CAA95BA31A}">
      <pane xSplit="1" ySplit="2" topLeftCell="L3" activePane="bottomRight" state="frozen"/>
      <selection pane="bottomRight" activeCell="V23" sqref="V23"/>
      <colBreaks count="12" manualBreakCount="12">
        <brk id="15" max="1048575" man="1"/>
        <brk id="29" max="1048575" man="1"/>
        <brk id="43" max="1048575" man="1"/>
        <brk id="57" max="1048575" man="1"/>
        <brk id="71" max="1048575" man="1"/>
        <brk id="85" max="1048575" man="1"/>
        <brk id="99" max="1048575" man="1"/>
        <brk id="113" max="1048575" man="1"/>
        <brk id="127" max="1048575" man="1"/>
        <brk id="141" max="1048575" man="1"/>
        <brk id="155" max="1048575" man="1"/>
        <brk id="169" max="1048575" man="1"/>
      </colBreaks>
      <pageMargins left="0.70866141732283472" right="0.70866141732283472" top="0.74803149606299213" bottom="0.74803149606299213" header="0.31496062992125984" footer="0.31496062992125984"/>
      <pageSetup paperSize="9" scale="54" fitToWidth="5" orientation="portrait" r:id="rId1"/>
      <headerFooter>
        <oddFooter>&amp;LRESTRICTED</oddFooter>
        <evenFooter>&amp;LRESTRICTED</evenFooter>
        <firstFooter>&amp;LRESTRICTED</firstFooter>
      </headerFooter>
    </customSheetView>
    <customSheetView guid="{65D6365A-09F6-4C54-BF18-DD6F56EE25F0}">
      <pane xSplit="1" ySplit="2" topLeftCell="B3" activePane="bottomRight" state="frozen"/>
      <selection pane="bottomRight" activeCell="AR52" sqref="AR52"/>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2"/>
      <headerFooter>
        <oddFooter>&amp;LRESTRICTED</oddFooter>
        <evenFooter>&amp;LRESTRICTED</evenFooter>
        <firstFooter>&amp;LRESTRICTED</firstFooter>
      </headerFooter>
    </customSheetView>
    <customSheetView guid="{63494AB2-E4F7-49AE-BCF8-5BAC74DABC17}">
      <pane xSplit="1" ySplit="2" topLeftCell="AU3" activePane="bottomRight" state="frozen"/>
      <selection pane="bottomRight" activeCell="BD20" sqref="BD20"/>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3"/>
      <headerFooter>
        <oddFooter>&amp;LRESTRICTED</oddFooter>
        <evenFooter>&amp;LRESTRICTED</evenFooter>
        <firstFooter>&amp;LRESTRICTED</firstFooter>
      </headerFooter>
    </customSheetView>
    <customSheetView guid="{DD55E124-48E0-4190-9E06-2A6BC9CA3509}">
      <pane xSplit="1" ySplit="8" topLeftCell="B9" activePane="bottomRight" state="frozen"/>
      <selection pane="bottomRight" activeCell="BR30" sqref="B30:BR30"/>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4" fitToWidth="5" orientation="portrait" r:id="rId4"/>
      <headerFooter>
        <oddFooter>&amp;LRESTRICTED</oddFooter>
        <evenFooter>&amp;LRESTRICTED</evenFooter>
        <firstFooter>&amp;LRESTRICTED</firstFooter>
      </headerFooter>
    </customSheetView>
  </customSheetViews>
  <mergeCells count="62">
    <mergeCell ref="BO64:BO65"/>
    <mergeCell ref="BA64:BA65"/>
    <mergeCell ref="BG64:BG65"/>
    <mergeCell ref="BI64:BI65"/>
    <mergeCell ref="BK64:BK65"/>
    <mergeCell ref="BM64:BM65"/>
    <mergeCell ref="AM64:AM65"/>
    <mergeCell ref="AS64:AS65"/>
    <mergeCell ref="AU64:AU65"/>
    <mergeCell ref="AW64:AW65"/>
    <mergeCell ref="AY64:AY65"/>
    <mergeCell ref="Y64:Y65"/>
    <mergeCell ref="AE64:AE65"/>
    <mergeCell ref="AG64:AG65"/>
    <mergeCell ref="AI64:AI65"/>
    <mergeCell ref="AK64:AK65"/>
    <mergeCell ref="K64:K65"/>
    <mergeCell ref="Q64:Q65"/>
    <mergeCell ref="S64:S65"/>
    <mergeCell ref="U64:U65"/>
    <mergeCell ref="W64:W65"/>
    <mergeCell ref="A64:A65"/>
    <mergeCell ref="C64:C65"/>
    <mergeCell ref="E64:E65"/>
    <mergeCell ref="G64:G65"/>
    <mergeCell ref="I64:I65"/>
    <mergeCell ref="B63:N63"/>
    <mergeCell ref="P63:AB63"/>
    <mergeCell ref="AD63:AP63"/>
    <mergeCell ref="AR63:BD63"/>
    <mergeCell ref="BF63:BR63"/>
    <mergeCell ref="I4:I5"/>
    <mergeCell ref="W4:W5"/>
    <mergeCell ref="AK4:AK5"/>
    <mergeCell ref="AY4:AY5"/>
    <mergeCell ref="BM4:BM5"/>
    <mergeCell ref="BG4:BG5"/>
    <mergeCell ref="BI4:BI5"/>
    <mergeCell ref="BK4:BK5"/>
    <mergeCell ref="BF3:BR3"/>
    <mergeCell ref="A4:A5"/>
    <mergeCell ref="C4:C5"/>
    <mergeCell ref="E4:E5"/>
    <mergeCell ref="G4:G5"/>
    <mergeCell ref="K4:K5"/>
    <mergeCell ref="AG4:AG5"/>
    <mergeCell ref="B3:N3"/>
    <mergeCell ref="P3:AB3"/>
    <mergeCell ref="AD3:AP3"/>
    <mergeCell ref="AR3:BD3"/>
    <mergeCell ref="Q4:Q5"/>
    <mergeCell ref="S4:S5"/>
    <mergeCell ref="U4:U5"/>
    <mergeCell ref="Y4:Y5"/>
    <mergeCell ref="AE4:AE5"/>
    <mergeCell ref="BO4:BO5"/>
    <mergeCell ref="AI4:AI5"/>
    <mergeCell ref="AM4:AM5"/>
    <mergeCell ref="AS4:AS5"/>
    <mergeCell ref="AU4:AU5"/>
    <mergeCell ref="AW4:AW5"/>
    <mergeCell ref="BA4:BA5"/>
  </mergeCells>
  <pageMargins left="0.25" right="0.25" top="0.75" bottom="0.75" header="0.3" footer="0.3"/>
  <pageSetup paperSize="9" scale="65" fitToWidth="5" fitToHeight="100" orientation="portrait" r:id="rId5"/>
  <headerFooter>
    <evenFooter>&amp;LPUBLIC</evenFooter>
    <firstFooter>&amp;LPUBLIC</firstFooter>
  </headerFooter>
  <colBreaks count="4" manualBreakCount="4">
    <brk id="14" max="1048575" man="1"/>
    <brk id="28" max="1048575" man="1"/>
    <brk id="42" max="1048575" man="1"/>
    <brk id="5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28" zoomScaleNormal="100" workbookViewId="0">
      <selection activeCell="D16" sqref="D16"/>
    </sheetView>
  </sheetViews>
  <sheetFormatPr defaultRowHeight="12.75"/>
  <cols>
    <col min="1" max="1" width="44.5703125" style="20" customWidth="1"/>
    <col min="2" max="2" width="9.140625" style="20"/>
    <col min="3" max="3" width="2.7109375" style="20" customWidth="1"/>
    <col min="4" max="4" width="9.140625" style="20"/>
    <col min="5" max="5" width="2.7109375" style="20" customWidth="1"/>
    <col min="6" max="6" width="9.140625" style="20"/>
    <col min="7" max="7" width="2.7109375" style="20" customWidth="1"/>
    <col min="8" max="8" width="9.140625" style="20"/>
    <col min="9" max="9" width="2.7109375" style="20" customWidth="1"/>
    <col min="10" max="10" width="9.140625" style="20"/>
    <col min="11" max="11" width="3.42578125" style="20" customWidth="1"/>
    <col min="12" max="16384" width="9.140625" style="20"/>
  </cols>
  <sheetData>
    <row r="1" spans="1:13" ht="14.25">
      <c r="A1" s="8" t="s">
        <v>108</v>
      </c>
    </row>
    <row r="2" spans="1:13">
      <c r="A2" s="9" t="s">
        <v>49</v>
      </c>
    </row>
    <row r="3" spans="1:13" ht="12" customHeight="1">
      <c r="A3" s="75"/>
      <c r="B3" s="379" t="s">
        <v>0</v>
      </c>
      <c r="C3" s="379"/>
      <c r="D3" s="379"/>
      <c r="E3" s="379"/>
      <c r="F3" s="379"/>
      <c r="G3" s="379"/>
      <c r="H3" s="379"/>
      <c r="I3" s="379"/>
      <c r="J3" s="379"/>
      <c r="K3" s="76"/>
      <c r="L3" s="77"/>
      <c r="M3" s="77"/>
    </row>
    <row r="4" spans="1:13" ht="12" customHeight="1">
      <c r="A4" s="368"/>
      <c r="B4" s="23" t="s">
        <v>10</v>
      </c>
      <c r="C4" s="380"/>
      <c r="D4" s="24" t="s">
        <v>11</v>
      </c>
      <c r="E4" s="380"/>
      <c r="F4" s="24" t="s">
        <v>12</v>
      </c>
      <c r="G4" s="382"/>
      <c r="H4" s="24" t="s">
        <v>13</v>
      </c>
      <c r="I4" s="383"/>
      <c r="J4" s="24" t="s">
        <v>10</v>
      </c>
      <c r="K4" s="378"/>
    </row>
    <row r="5" spans="1:13" ht="12" customHeight="1">
      <c r="A5" s="368"/>
      <c r="B5" s="78">
        <v>2014</v>
      </c>
      <c r="C5" s="380"/>
      <c r="D5" s="79">
        <v>2013</v>
      </c>
      <c r="E5" s="381"/>
      <c r="F5" s="79">
        <v>2013</v>
      </c>
      <c r="G5" s="382"/>
      <c r="H5" s="79">
        <v>2013</v>
      </c>
      <c r="I5" s="384"/>
      <c r="J5" s="80" t="s">
        <v>128</v>
      </c>
      <c r="K5" s="378"/>
    </row>
    <row r="6" spans="1:13" ht="12" customHeight="1">
      <c r="A6" s="75"/>
      <c r="B6" s="27" t="s">
        <v>1</v>
      </c>
      <c r="C6" s="28"/>
      <c r="D6" s="28" t="s">
        <v>1</v>
      </c>
      <c r="E6" s="29"/>
      <c r="F6" s="28" t="s">
        <v>1</v>
      </c>
      <c r="G6" s="28"/>
      <c r="H6" s="28" t="s">
        <v>1</v>
      </c>
      <c r="I6" s="49"/>
      <c r="J6" s="28" t="s">
        <v>1</v>
      </c>
      <c r="K6" s="81"/>
    </row>
    <row r="7" spans="1:13" ht="6.95" customHeight="1">
      <c r="A7" s="75"/>
      <c r="B7" s="31"/>
      <c r="C7" s="32"/>
      <c r="D7" s="33"/>
      <c r="E7" s="32"/>
      <c r="F7" s="33"/>
      <c r="G7" s="33"/>
      <c r="H7" s="33"/>
      <c r="I7" s="33"/>
      <c r="J7" s="33"/>
      <c r="K7" s="82"/>
    </row>
    <row r="8" spans="1:13" ht="27" customHeight="1">
      <c r="A8" s="82" t="s">
        <v>129</v>
      </c>
      <c r="B8" s="58">
        <v>291</v>
      </c>
      <c r="C8" s="59"/>
      <c r="D8" s="98">
        <v>385</v>
      </c>
      <c r="E8" s="59"/>
      <c r="F8" s="98">
        <v>494</v>
      </c>
      <c r="G8" s="98"/>
      <c r="H8" s="98">
        <v>394</v>
      </c>
      <c r="I8" s="98"/>
      <c r="J8" s="98">
        <v>399</v>
      </c>
      <c r="K8" s="82"/>
    </row>
    <row r="9" spans="1:13" ht="6.95" customHeight="1">
      <c r="A9" s="22"/>
      <c r="B9" s="31"/>
      <c r="C9" s="83"/>
      <c r="D9" s="33"/>
      <c r="E9" s="83"/>
      <c r="F9" s="33"/>
      <c r="G9" s="84"/>
      <c r="H9" s="33"/>
      <c r="I9" s="33"/>
      <c r="J9" s="33"/>
      <c r="K9" s="82"/>
    </row>
    <row r="10" spans="1:13" ht="12" customHeight="1">
      <c r="A10" s="22" t="s">
        <v>4</v>
      </c>
      <c r="B10" s="85">
        <v>-115</v>
      </c>
      <c r="C10" s="86"/>
      <c r="D10" s="87">
        <v>-159</v>
      </c>
      <c r="E10" s="86"/>
      <c r="F10" s="87">
        <v>-150</v>
      </c>
      <c r="G10" s="88"/>
      <c r="H10" s="87">
        <v>-79</v>
      </c>
      <c r="I10" s="88"/>
      <c r="J10" s="87">
        <v>-317</v>
      </c>
      <c r="K10" s="89"/>
    </row>
    <row r="11" spans="1:13" ht="6.95" customHeight="1">
      <c r="A11" s="22"/>
      <c r="B11" s="31"/>
      <c r="C11" s="83"/>
      <c r="D11" s="33"/>
      <c r="E11" s="83"/>
      <c r="F11" s="33"/>
      <c r="G11" s="84"/>
      <c r="H11" s="33"/>
      <c r="I11" s="84"/>
      <c r="J11" s="33"/>
      <c r="K11" s="82"/>
    </row>
    <row r="12" spans="1:13" ht="12" customHeight="1">
      <c r="A12" s="30" t="s">
        <v>130</v>
      </c>
      <c r="B12" s="90">
        <f>B8+B10</f>
        <v>176</v>
      </c>
      <c r="C12" s="83"/>
      <c r="D12" s="33">
        <f>D8+D10</f>
        <v>226</v>
      </c>
      <c r="E12" s="83"/>
      <c r="F12" s="33">
        <f>F8+F10</f>
        <v>344</v>
      </c>
      <c r="G12" s="84"/>
      <c r="H12" s="33">
        <f>H8+H10</f>
        <v>315</v>
      </c>
      <c r="I12" s="84"/>
      <c r="J12" s="33">
        <f>J8+J10</f>
        <v>82</v>
      </c>
      <c r="K12" s="82"/>
    </row>
    <row r="13" spans="1:13" ht="6.95" customHeight="1">
      <c r="A13" s="22"/>
      <c r="B13" s="31"/>
      <c r="C13" s="83"/>
      <c r="D13" s="33"/>
      <c r="E13" s="83"/>
      <c r="F13" s="33"/>
      <c r="G13" s="84"/>
      <c r="H13" s="33"/>
      <c r="I13" s="84"/>
      <c r="J13" s="33"/>
      <c r="K13" s="82"/>
    </row>
    <row r="14" spans="1:13" ht="12" customHeight="1">
      <c r="A14" s="22" t="s">
        <v>5</v>
      </c>
      <c r="B14" s="91">
        <v>-226</v>
      </c>
      <c r="C14" s="83"/>
      <c r="D14" s="87">
        <v>-293</v>
      </c>
      <c r="E14" s="83"/>
      <c r="F14" s="87">
        <v>-242</v>
      </c>
      <c r="G14" s="84"/>
      <c r="H14" s="87">
        <v>-229</v>
      </c>
      <c r="I14" s="84"/>
      <c r="J14" s="87">
        <v>-402</v>
      </c>
      <c r="K14" s="82"/>
    </row>
    <row r="15" spans="1:13" ht="6.95" customHeight="1">
      <c r="A15" s="22"/>
      <c r="B15" s="31"/>
      <c r="C15" s="83"/>
      <c r="D15" s="33"/>
      <c r="E15" s="83"/>
      <c r="F15" s="33"/>
      <c r="G15" s="84"/>
      <c r="H15" s="33"/>
      <c r="I15" s="84"/>
      <c r="J15" s="33"/>
      <c r="K15" s="82"/>
    </row>
    <row r="16" spans="1:13" ht="12" customHeight="1">
      <c r="A16" s="30" t="s">
        <v>48</v>
      </c>
      <c r="B16" s="92">
        <f>B12+B14</f>
        <v>-50</v>
      </c>
      <c r="C16" s="83"/>
      <c r="D16" s="93">
        <f>D12+D14</f>
        <v>-67</v>
      </c>
      <c r="E16" s="83"/>
      <c r="F16" s="93">
        <f>F12+F14</f>
        <v>102</v>
      </c>
      <c r="G16" s="84"/>
      <c r="H16" s="93">
        <f>H12+H14</f>
        <v>86</v>
      </c>
      <c r="I16" s="84"/>
      <c r="J16" s="93">
        <f>J12+J14</f>
        <v>-320</v>
      </c>
      <c r="K16" s="82"/>
    </row>
    <row r="17" spans="1:11" ht="6.95" customHeight="1">
      <c r="A17" s="22"/>
      <c r="B17" s="31"/>
      <c r="C17" s="83"/>
      <c r="D17" s="33"/>
      <c r="E17" s="83"/>
      <c r="F17" s="33"/>
      <c r="G17" s="84"/>
      <c r="H17" s="33"/>
      <c r="I17" s="84"/>
      <c r="J17" s="33"/>
      <c r="K17" s="82"/>
    </row>
    <row r="18" spans="1:11" ht="12" customHeight="1">
      <c r="A18" s="22" t="s">
        <v>6</v>
      </c>
      <c r="B18" s="94">
        <v>0</v>
      </c>
      <c r="C18" s="84"/>
      <c r="D18" s="87">
        <v>-1</v>
      </c>
      <c r="E18" s="84"/>
      <c r="F18" s="95">
        <v>0</v>
      </c>
      <c r="G18" s="84"/>
      <c r="H18" s="95">
        <v>0</v>
      </c>
      <c r="I18" s="84"/>
      <c r="J18" s="95">
        <v>0</v>
      </c>
      <c r="K18" s="75"/>
    </row>
    <row r="19" spans="1:11" ht="6.95" customHeight="1">
      <c r="A19" s="22"/>
      <c r="B19" s="31"/>
      <c r="C19" s="32"/>
      <c r="D19" s="33"/>
      <c r="E19" s="83"/>
      <c r="F19" s="33"/>
      <c r="G19" s="84"/>
      <c r="H19" s="33"/>
      <c r="I19" s="84"/>
      <c r="J19" s="33"/>
      <c r="K19" s="82"/>
    </row>
    <row r="20" spans="1:11" ht="12" customHeight="1" thickBot="1">
      <c r="A20" s="30" t="s">
        <v>131</v>
      </c>
      <c r="B20" s="96">
        <f>B16+B18</f>
        <v>-50</v>
      </c>
      <c r="C20" s="32"/>
      <c r="D20" s="97">
        <f>D16+D18</f>
        <v>-68</v>
      </c>
      <c r="E20" s="32"/>
      <c r="F20" s="97">
        <f>F16+F18</f>
        <v>102</v>
      </c>
      <c r="G20" s="33"/>
      <c r="H20" s="97">
        <f>H16+H18</f>
        <v>86</v>
      </c>
      <c r="I20" s="84"/>
      <c r="J20" s="97">
        <f>J16+J18</f>
        <v>-320</v>
      </c>
      <c r="K20" s="82"/>
    </row>
    <row r="21" spans="1:11" ht="12" customHeight="1">
      <c r="B21" s="21"/>
      <c r="C21" s="21"/>
      <c r="D21" s="21"/>
      <c r="E21" s="21"/>
      <c r="F21" s="21"/>
      <c r="G21" s="21"/>
      <c r="H21" s="21"/>
      <c r="I21" s="21"/>
      <c r="J21" s="21"/>
    </row>
    <row r="22" spans="1:11" ht="12" customHeight="1">
      <c r="A22" s="22" t="s">
        <v>132</v>
      </c>
      <c r="B22" s="21"/>
      <c r="C22" s="21"/>
      <c r="D22" s="21"/>
      <c r="E22" s="21"/>
      <c r="F22" s="21"/>
      <c r="G22" s="21"/>
      <c r="H22" s="21"/>
      <c r="I22" s="21"/>
      <c r="J22" s="21"/>
    </row>
    <row r="23" spans="1:11" ht="12" customHeight="1">
      <c r="A23" s="22" t="s">
        <v>133</v>
      </c>
      <c r="B23" s="21"/>
      <c r="C23" s="21"/>
      <c r="D23" s="21"/>
      <c r="E23" s="21"/>
      <c r="F23" s="21"/>
      <c r="G23" s="21"/>
      <c r="H23" s="21"/>
      <c r="I23" s="21"/>
      <c r="J23" s="21"/>
    </row>
    <row r="24" spans="1:11" ht="12" customHeight="1">
      <c r="A24" s="22" t="s">
        <v>134</v>
      </c>
      <c r="B24" s="21"/>
      <c r="C24" s="21"/>
      <c r="D24" s="21"/>
      <c r="E24" s="21"/>
      <c r="F24" s="21"/>
      <c r="G24" s="21"/>
      <c r="H24" s="21"/>
      <c r="I24" s="21"/>
      <c r="J24" s="21"/>
    </row>
    <row r="25" spans="1:11" ht="12" customHeight="1">
      <c r="B25" s="21"/>
      <c r="C25" s="21"/>
      <c r="D25" s="21"/>
      <c r="E25" s="21"/>
      <c r="F25" s="21"/>
      <c r="G25" s="21"/>
      <c r="H25" s="21"/>
      <c r="I25" s="21"/>
      <c r="J25" s="21"/>
    </row>
    <row r="26" spans="1:11" ht="12" customHeight="1">
      <c r="B26" s="21"/>
      <c r="C26" s="21"/>
      <c r="D26" s="21"/>
      <c r="E26" s="21"/>
      <c r="F26" s="21"/>
      <c r="G26" s="21"/>
      <c r="H26" s="21"/>
      <c r="I26" s="21"/>
      <c r="J26" s="21"/>
    </row>
    <row r="27" spans="1:11" ht="12" customHeight="1">
      <c r="B27" s="379" t="s">
        <v>109</v>
      </c>
      <c r="C27" s="379"/>
      <c r="D27" s="379"/>
      <c r="E27" s="379"/>
      <c r="F27" s="379"/>
      <c r="G27" s="379"/>
      <c r="H27" s="379"/>
      <c r="I27" s="379"/>
      <c r="J27" s="379"/>
      <c r="K27" s="76"/>
    </row>
    <row r="28" spans="1:11" ht="12" customHeight="1">
      <c r="B28" s="23" t="s">
        <v>10</v>
      </c>
      <c r="C28" s="380"/>
      <c r="D28" s="24" t="s">
        <v>11</v>
      </c>
      <c r="E28" s="380"/>
      <c r="F28" s="24" t="s">
        <v>12</v>
      </c>
      <c r="G28" s="382"/>
      <c r="H28" s="24" t="s">
        <v>13</v>
      </c>
      <c r="I28" s="382"/>
      <c r="J28" s="24" t="s">
        <v>10</v>
      </c>
      <c r="K28" s="378"/>
    </row>
    <row r="29" spans="1:11" ht="12" customHeight="1">
      <c r="B29" s="78">
        <v>2014</v>
      </c>
      <c r="C29" s="380"/>
      <c r="D29" s="79">
        <v>2013</v>
      </c>
      <c r="E29" s="381"/>
      <c r="F29" s="79">
        <v>2013</v>
      </c>
      <c r="G29" s="382"/>
      <c r="H29" s="79">
        <v>2013</v>
      </c>
      <c r="I29" s="382"/>
      <c r="J29" s="79">
        <v>2013</v>
      </c>
      <c r="K29" s="378"/>
    </row>
    <row r="30" spans="1:11" ht="12" customHeight="1">
      <c r="B30" s="27" t="s">
        <v>1</v>
      </c>
      <c r="C30" s="28"/>
      <c r="D30" s="28" t="s">
        <v>1</v>
      </c>
      <c r="E30" s="29"/>
      <c r="F30" s="28" t="s">
        <v>1</v>
      </c>
      <c r="G30" s="28"/>
      <c r="H30" s="28" t="s">
        <v>1</v>
      </c>
      <c r="I30" s="28"/>
      <c r="J30" s="28" t="s">
        <v>1</v>
      </c>
      <c r="K30" s="81"/>
    </row>
    <row r="31" spans="1:11" ht="12" customHeight="1">
      <c r="A31" s="30" t="s">
        <v>50</v>
      </c>
      <c r="B31" s="31"/>
      <c r="C31" s="98"/>
      <c r="D31" s="98"/>
      <c r="E31" s="98"/>
      <c r="F31" s="98"/>
      <c r="G31" s="98"/>
      <c r="H31" s="98"/>
      <c r="I31" s="98"/>
      <c r="J31" s="98"/>
    </row>
    <row r="32" spans="1:11" ht="12" customHeight="1">
      <c r="A32" s="22" t="s">
        <v>51</v>
      </c>
      <c r="B32" s="31">
        <v>28261</v>
      </c>
      <c r="C32" s="98"/>
      <c r="D32" s="33">
        <v>30319</v>
      </c>
      <c r="E32" s="33"/>
      <c r="F32" s="33">
        <v>33496</v>
      </c>
      <c r="G32" s="33"/>
      <c r="H32" s="33">
        <v>35602</v>
      </c>
      <c r="I32" s="33"/>
      <c r="J32" s="33">
        <v>37164</v>
      </c>
    </row>
    <row r="33" spans="1:10" ht="12" customHeight="1">
      <c r="A33" s="22" t="s">
        <v>52</v>
      </c>
      <c r="B33" s="31">
        <v>1157</v>
      </c>
      <c r="C33" s="98"/>
      <c r="D33" s="33">
        <v>62</v>
      </c>
      <c r="E33" s="33"/>
      <c r="F33" s="33">
        <v>1043</v>
      </c>
      <c r="G33" s="33"/>
      <c r="H33" s="33">
        <v>461</v>
      </c>
      <c r="I33" s="33"/>
      <c r="J33" s="33">
        <v>3974</v>
      </c>
    </row>
    <row r="34" spans="1:10" ht="12" customHeight="1">
      <c r="A34" s="22" t="s">
        <v>53</v>
      </c>
      <c r="B34" s="31">
        <v>2604</v>
      </c>
      <c r="C34" s="98"/>
      <c r="D34" s="33">
        <v>3028</v>
      </c>
      <c r="E34" s="33"/>
      <c r="F34" s="33">
        <v>3569</v>
      </c>
      <c r="G34" s="33"/>
      <c r="H34" s="33">
        <v>3822</v>
      </c>
      <c r="I34" s="33"/>
      <c r="J34" s="33">
        <v>4137</v>
      </c>
    </row>
    <row r="35" spans="1:10" ht="12" customHeight="1">
      <c r="A35" s="22" t="s">
        <v>54</v>
      </c>
      <c r="B35" s="31">
        <v>139</v>
      </c>
      <c r="C35" s="98"/>
      <c r="D35" s="99">
        <v>0</v>
      </c>
      <c r="E35" s="33"/>
      <c r="F35" s="33">
        <v>127</v>
      </c>
      <c r="G35" s="33"/>
      <c r="H35" s="33">
        <v>55</v>
      </c>
      <c r="I35" s="33"/>
      <c r="J35" s="33">
        <v>642</v>
      </c>
    </row>
    <row r="36" spans="1:10" ht="12" customHeight="1">
      <c r="A36" s="22" t="s">
        <v>55</v>
      </c>
      <c r="B36" s="31">
        <v>4463</v>
      </c>
      <c r="C36" s="98"/>
      <c r="D36" s="33">
        <v>4871</v>
      </c>
      <c r="E36" s="33"/>
      <c r="F36" s="33">
        <v>7327</v>
      </c>
      <c r="G36" s="33"/>
      <c r="H36" s="33">
        <v>7388</v>
      </c>
      <c r="I36" s="33"/>
      <c r="J36" s="33">
        <v>7670</v>
      </c>
    </row>
    <row r="37" spans="1:10" ht="12" customHeight="1">
      <c r="A37" s="22" t="s">
        <v>56</v>
      </c>
      <c r="B37" s="31">
        <v>322</v>
      </c>
      <c r="C37" s="98"/>
      <c r="D37" s="33">
        <v>259</v>
      </c>
      <c r="E37" s="33"/>
      <c r="F37" s="33">
        <v>61</v>
      </c>
      <c r="G37" s="33"/>
      <c r="H37" s="33">
        <v>216</v>
      </c>
      <c r="I37" s="33"/>
      <c r="J37" s="33">
        <v>544</v>
      </c>
    </row>
    <row r="38" spans="1:10" ht="12" customHeight="1">
      <c r="A38" s="21"/>
      <c r="B38" s="100"/>
      <c r="C38" s="21"/>
      <c r="D38" s="21"/>
      <c r="E38" s="21"/>
      <c r="F38" s="21"/>
      <c r="G38" s="21"/>
      <c r="H38" s="21"/>
      <c r="I38" s="21"/>
      <c r="J38" s="21"/>
    </row>
    <row r="39" spans="1:10" ht="12" customHeight="1">
      <c r="A39" s="21"/>
      <c r="B39" s="101" t="s">
        <v>57</v>
      </c>
      <c r="C39" s="102"/>
      <c r="D39" s="55" t="s">
        <v>57</v>
      </c>
      <c r="E39" s="102"/>
      <c r="F39" s="55" t="s">
        <v>57</v>
      </c>
      <c r="G39" s="102"/>
      <c r="H39" s="55" t="s">
        <v>57</v>
      </c>
      <c r="I39" s="102"/>
      <c r="J39" s="55" t="s">
        <v>57</v>
      </c>
    </row>
    <row r="40" spans="1:10" ht="12" customHeight="1">
      <c r="A40" s="22" t="s">
        <v>135</v>
      </c>
      <c r="B40" s="100"/>
      <c r="C40" s="21"/>
      <c r="D40" s="21"/>
      <c r="E40" s="21"/>
      <c r="F40" s="21"/>
      <c r="G40" s="21"/>
      <c r="H40" s="21"/>
      <c r="I40" s="21"/>
      <c r="J40" s="21"/>
    </row>
    <row r="41" spans="1:10" ht="12" customHeight="1">
      <c r="A41" s="22" t="s">
        <v>58</v>
      </c>
      <c r="B41" s="103">
        <v>9.3000000000000007</v>
      </c>
      <c r="C41" s="104"/>
      <c r="D41" s="105">
        <v>10</v>
      </c>
      <c r="E41" s="105"/>
      <c r="F41" s="105">
        <v>10.7</v>
      </c>
      <c r="G41" s="105"/>
      <c r="H41" s="105">
        <v>10.7</v>
      </c>
      <c r="I41" s="105"/>
      <c r="J41" s="105">
        <v>11.6</v>
      </c>
    </row>
    <row r="42" spans="1:10" ht="12" customHeight="1">
      <c r="A42" s="22" t="s">
        <v>59</v>
      </c>
      <c r="B42" s="103">
        <v>1.5</v>
      </c>
      <c r="C42" s="104"/>
      <c r="D42" s="105">
        <v>2</v>
      </c>
      <c r="E42" s="105"/>
      <c r="F42" s="105">
        <v>1.7</v>
      </c>
      <c r="G42" s="105"/>
      <c r="H42" s="105">
        <v>2</v>
      </c>
      <c r="I42" s="105"/>
      <c r="J42" s="105">
        <v>3</v>
      </c>
    </row>
    <row r="43" spans="1:10" ht="12" customHeight="1">
      <c r="A43" s="22" t="s">
        <v>60</v>
      </c>
      <c r="B43" s="103">
        <v>15.2</v>
      </c>
      <c r="C43" s="104"/>
      <c r="D43" s="105">
        <v>16</v>
      </c>
      <c r="E43" s="105"/>
      <c r="F43" s="105">
        <v>21.2</v>
      </c>
      <c r="G43" s="105"/>
      <c r="H43" s="105">
        <v>20.5</v>
      </c>
      <c r="I43" s="105"/>
      <c r="J43" s="105">
        <v>18.600000000000001</v>
      </c>
    </row>
    <row r="44" spans="1:10" ht="12" customHeight="1">
      <c r="A44" s="22" t="s">
        <v>61</v>
      </c>
      <c r="B44" s="103">
        <v>4.3</v>
      </c>
      <c r="C44" s="104"/>
      <c r="D44" s="105">
        <v>3.2</v>
      </c>
      <c r="E44" s="105"/>
      <c r="F44" s="105">
        <v>0.7</v>
      </c>
      <c r="G44" s="105"/>
      <c r="H44" s="105">
        <v>2.2999999999999998</v>
      </c>
      <c r="I44" s="105"/>
      <c r="J44" s="105">
        <v>5.2</v>
      </c>
    </row>
    <row r="45" spans="1:10">
      <c r="B45" s="106"/>
      <c r="C45" s="21"/>
      <c r="D45" s="21"/>
      <c r="E45" s="21"/>
      <c r="F45" s="21"/>
      <c r="G45" s="21"/>
      <c r="H45" s="21"/>
      <c r="I45" s="21"/>
      <c r="J45" s="21"/>
    </row>
    <row r="46" spans="1:10" ht="12" customHeight="1">
      <c r="A46" s="22" t="s">
        <v>136</v>
      </c>
    </row>
    <row r="47" spans="1:10" ht="12" customHeight="1">
      <c r="A47" s="107" t="s">
        <v>137</v>
      </c>
    </row>
    <row r="48" spans="1:10" ht="12" customHeight="1">
      <c r="A48" s="107" t="s">
        <v>138</v>
      </c>
    </row>
    <row r="51" spans="1:1" ht="189" customHeight="1">
      <c r="A51" s="152" t="s">
        <v>162</v>
      </c>
    </row>
  </sheetData>
  <customSheetViews>
    <customSheetView guid="{6A6962C3-E482-4427-A8C8-08CAA95BA31A}" fitToPage="1" topLeftCell="A22">
      <selection activeCell="L25" sqref="L25"/>
      <pageMargins left="0.70866141732283472" right="0.70866141732283472" top="0.74803149606299213" bottom="0.74803149606299213" header="0.31496062992125984" footer="0.31496062992125984"/>
      <pageSetup paperSize="9" scale="86" orientation="portrait" r:id="rId1"/>
      <headerFooter>
        <oddFooter>&amp;LRESTRICTED</oddFooter>
        <evenFooter>&amp;LRESTRICTED</evenFooter>
        <firstFooter>&amp;LRESTRICTED</firstFooter>
      </headerFooter>
    </customSheetView>
    <customSheetView guid="{65D6365A-09F6-4C54-BF18-DD6F56EE25F0}" fitToPage="1">
      <selection activeCell="M17" sqref="M17"/>
      <pageMargins left="0.70866141732283472" right="0.70866141732283472" top="0.74803149606299213" bottom="0.74803149606299213" header="0.31496062992125984" footer="0.31496062992125984"/>
      <pageSetup paperSize="9" scale="82" orientation="portrait" r:id="rId2"/>
      <headerFooter>
        <oddFooter>&amp;LRESTRICTED</oddFooter>
        <evenFooter>&amp;LRESTRICTED</evenFooter>
        <firstFooter>&amp;LRESTRICTED</firstFooter>
      </headerFooter>
    </customSheetView>
    <customSheetView guid="{63494AB2-E4F7-49AE-BCF8-5BAC74DABC17}" fitToPage="1">
      <selection activeCell="K16" sqref="K16"/>
      <pageMargins left="0.70866141732283472" right="0.70866141732283472" top="0.74803149606299213" bottom="0.74803149606299213" header="0.31496062992125984" footer="0.31496062992125984"/>
      <pageSetup paperSize="9" scale="82" orientation="portrait" r:id="rId3"/>
      <headerFooter>
        <oddFooter>&amp;LRESTRICTED</oddFooter>
        <evenFooter>&amp;LRESTRICTED</evenFooter>
        <firstFooter>&amp;LRESTRICTED</firstFooter>
      </headerFooter>
    </customSheetView>
    <customSheetView guid="{DD55E124-48E0-4190-9E06-2A6BC9CA3509}" fitToPage="1">
      <selection activeCell="M17" sqref="M17"/>
      <pageMargins left="0.70866141732283472" right="0.70866141732283472" top="0.74803149606299213" bottom="0.74803149606299213" header="0.31496062992125984" footer="0.31496062992125984"/>
      <pageSetup paperSize="9" scale="82" orientation="portrait" r:id="rId4"/>
      <headerFooter>
        <oddFooter>&amp;LRESTRICTED</oddFooter>
        <evenFooter>&amp;LRESTRICTED</evenFooter>
        <firstFooter>&amp;LRESTRICTED</firstFooter>
      </headerFooter>
    </customSheetView>
  </customSheetViews>
  <mergeCells count="13">
    <mergeCell ref="B3:J3"/>
    <mergeCell ref="A4:A5"/>
    <mergeCell ref="C4:C5"/>
    <mergeCell ref="E4:E5"/>
    <mergeCell ref="G4:G5"/>
    <mergeCell ref="I4:I5"/>
    <mergeCell ref="K4:K5"/>
    <mergeCell ref="K28:K29"/>
    <mergeCell ref="B27:J27"/>
    <mergeCell ref="C28:C29"/>
    <mergeCell ref="E28:E29"/>
    <mergeCell ref="G28:G29"/>
    <mergeCell ref="I28:I29"/>
  </mergeCells>
  <pageMargins left="0.70866141732283472" right="0.70866141732283472" top="0.74803149606299213" bottom="0.74803149606299213" header="0.31496062992125984" footer="0.31496062992125984"/>
  <pageSetup paperSize="9" orientation="portrait" r:id="rId5"/>
  <headerFooter>
    <evenFooter>&amp;LPUBLIC</evenFooter>
    <firstFooter>&amp;LPUBLIC</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opLeftCell="A7" zoomScaleNormal="100" workbookViewId="0">
      <selection activeCell="D16" sqref="D16"/>
    </sheetView>
  </sheetViews>
  <sheetFormatPr defaultRowHeight="12.75"/>
  <cols>
    <col min="1" max="1" width="44.28515625" style="20" customWidth="1"/>
    <col min="2" max="2" width="9.140625" style="20"/>
    <col min="3" max="3" width="2.7109375" style="20" customWidth="1"/>
    <col min="4" max="4" width="9.140625" style="20"/>
    <col min="5" max="5" width="2.7109375" style="20" customWidth="1"/>
    <col min="6" max="6" width="9.140625" style="20"/>
    <col min="7" max="7" width="2.7109375" style="20" customWidth="1"/>
    <col min="8" max="8" width="9.140625" style="20"/>
    <col min="9" max="9" width="2.7109375" style="20" customWidth="1"/>
    <col min="10" max="10" width="9.140625" style="20"/>
    <col min="11" max="11" width="1.28515625" style="20" customWidth="1"/>
    <col min="12" max="12" width="9.140625" style="20"/>
    <col min="13" max="13" width="3.42578125" style="20" customWidth="1"/>
    <col min="14" max="14" width="9.140625" style="20"/>
    <col min="15" max="15" width="1.28515625" style="20" customWidth="1"/>
    <col min="16" max="16" width="9.140625" style="20"/>
    <col min="17" max="17" width="1.28515625" style="20" customWidth="1"/>
    <col min="18" max="18" width="9.140625" style="20"/>
    <col min="19" max="19" width="3.42578125" style="20" customWidth="1"/>
    <col min="20" max="20" width="9.140625" style="20"/>
    <col min="21" max="21" width="1.28515625" style="20" customWidth="1"/>
    <col min="22" max="22" width="9.140625" style="20"/>
    <col min="23" max="23" width="1.28515625" style="20" customWidth="1"/>
    <col min="24" max="24" width="9.140625" style="20"/>
    <col min="25" max="25" width="3.42578125" style="20" customWidth="1"/>
    <col min="26" max="26" width="9.140625" style="20"/>
    <col min="27" max="27" width="1.28515625" style="20" customWidth="1"/>
    <col min="28" max="28" width="9.140625" style="20"/>
    <col min="29" max="29" width="1.28515625" style="20" customWidth="1"/>
    <col min="30" max="16384" width="9.140625" style="20"/>
  </cols>
  <sheetData>
    <row r="1" spans="1:30" ht="14.25">
      <c r="A1" s="8" t="s">
        <v>108</v>
      </c>
    </row>
    <row r="2" spans="1:30">
      <c r="A2" s="3" t="s">
        <v>126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row>
    <row r="3" spans="1:30" ht="12" customHeight="1">
      <c r="A3" s="52"/>
      <c r="B3" s="385" t="s">
        <v>96</v>
      </c>
      <c r="C3" s="385"/>
      <c r="D3" s="385"/>
      <c r="E3" s="385"/>
      <c r="F3" s="385"/>
      <c r="G3" s="53"/>
      <c r="H3" s="386" t="s">
        <v>97</v>
      </c>
      <c r="I3" s="386"/>
      <c r="J3" s="386"/>
      <c r="K3" s="386"/>
      <c r="L3" s="386"/>
      <c r="M3" s="53"/>
      <c r="N3" s="386" t="s">
        <v>98</v>
      </c>
      <c r="O3" s="386"/>
      <c r="P3" s="386"/>
      <c r="Q3" s="386"/>
      <c r="R3" s="386"/>
      <c r="S3" s="53"/>
      <c r="T3" s="386" t="s">
        <v>99</v>
      </c>
      <c r="U3" s="386"/>
      <c r="V3" s="386"/>
      <c r="W3" s="386"/>
      <c r="X3" s="386"/>
      <c r="Y3" s="53"/>
      <c r="Z3" s="386" t="s">
        <v>100</v>
      </c>
      <c r="AA3" s="386"/>
      <c r="AB3" s="386"/>
      <c r="AC3" s="386"/>
      <c r="AD3" s="386"/>
    </row>
    <row r="4" spans="1:30" ht="12" customHeight="1">
      <c r="A4" s="356"/>
      <c r="B4" s="23" t="s">
        <v>29</v>
      </c>
      <c r="C4" s="23"/>
      <c r="D4" s="23" t="s">
        <v>101</v>
      </c>
      <c r="E4" s="23"/>
      <c r="F4" s="23" t="s">
        <v>102</v>
      </c>
      <c r="G4" s="380"/>
      <c r="H4" s="54" t="s">
        <v>29</v>
      </c>
      <c r="I4" s="54"/>
      <c r="J4" s="54" t="s">
        <v>101</v>
      </c>
      <c r="K4" s="54"/>
      <c r="L4" s="54" t="s">
        <v>102</v>
      </c>
      <c r="M4" s="380"/>
      <c r="N4" s="54" t="s">
        <v>29</v>
      </c>
      <c r="O4" s="54"/>
      <c r="P4" s="54" t="s">
        <v>101</v>
      </c>
      <c r="Q4" s="54"/>
      <c r="R4" s="54" t="s">
        <v>102</v>
      </c>
      <c r="S4" s="380"/>
      <c r="T4" s="54" t="s">
        <v>29</v>
      </c>
      <c r="U4" s="54"/>
      <c r="V4" s="54" t="s">
        <v>101</v>
      </c>
      <c r="W4" s="54"/>
      <c r="X4" s="54" t="s">
        <v>102</v>
      </c>
      <c r="Y4" s="380"/>
      <c r="Z4" s="54" t="s">
        <v>29</v>
      </c>
      <c r="AA4" s="54"/>
      <c r="AB4" s="54" t="s">
        <v>101</v>
      </c>
      <c r="AC4" s="54"/>
      <c r="AD4" s="54" t="s">
        <v>102</v>
      </c>
    </row>
    <row r="5" spans="1:30" ht="12" customHeight="1">
      <c r="A5" s="356"/>
      <c r="B5" s="27" t="s">
        <v>103</v>
      </c>
      <c r="C5" s="25"/>
      <c r="D5" s="27" t="s">
        <v>104</v>
      </c>
      <c r="E5" s="27"/>
      <c r="F5" s="27" t="s">
        <v>103</v>
      </c>
      <c r="G5" s="380"/>
      <c r="H5" s="55" t="s">
        <v>103</v>
      </c>
      <c r="I5" s="56"/>
      <c r="J5" s="55" t="s">
        <v>104</v>
      </c>
      <c r="K5" s="55"/>
      <c r="L5" s="55" t="s">
        <v>103</v>
      </c>
      <c r="M5" s="380"/>
      <c r="N5" s="55" t="s">
        <v>103</v>
      </c>
      <c r="O5" s="56"/>
      <c r="P5" s="55" t="s">
        <v>104</v>
      </c>
      <c r="Q5" s="55"/>
      <c r="R5" s="55" t="s">
        <v>103</v>
      </c>
      <c r="S5" s="380"/>
      <c r="T5" s="55" t="s">
        <v>103</v>
      </c>
      <c r="U5" s="56"/>
      <c r="V5" s="55" t="s">
        <v>104</v>
      </c>
      <c r="W5" s="55"/>
      <c r="X5" s="55" t="s">
        <v>103</v>
      </c>
      <c r="Y5" s="380"/>
      <c r="Z5" s="55" t="s">
        <v>103</v>
      </c>
      <c r="AA5" s="56"/>
      <c r="AB5" s="55" t="s">
        <v>104</v>
      </c>
      <c r="AC5" s="55"/>
      <c r="AD5" s="55" t="s">
        <v>103</v>
      </c>
    </row>
    <row r="6" spans="1:30" ht="12" customHeight="1">
      <c r="A6" s="52"/>
      <c r="B6" s="27" t="s">
        <v>1</v>
      </c>
      <c r="C6" s="27"/>
      <c r="D6" s="27" t="s">
        <v>1</v>
      </c>
      <c r="E6" s="27"/>
      <c r="F6" s="27" t="s">
        <v>1</v>
      </c>
      <c r="G6" s="28"/>
      <c r="H6" s="55" t="s">
        <v>1</v>
      </c>
      <c r="I6" s="55"/>
      <c r="J6" s="55" t="s">
        <v>1</v>
      </c>
      <c r="K6" s="55"/>
      <c r="L6" s="55" t="s">
        <v>1</v>
      </c>
      <c r="M6" s="28"/>
      <c r="N6" s="55" t="s">
        <v>1</v>
      </c>
      <c r="O6" s="55"/>
      <c r="P6" s="55" t="s">
        <v>1</v>
      </c>
      <c r="Q6" s="55"/>
      <c r="R6" s="55" t="s">
        <v>1</v>
      </c>
      <c r="S6" s="28"/>
      <c r="T6" s="55" t="s">
        <v>1</v>
      </c>
      <c r="U6" s="55"/>
      <c r="V6" s="55" t="s">
        <v>1</v>
      </c>
      <c r="W6" s="55"/>
      <c r="X6" s="55" t="s">
        <v>1</v>
      </c>
      <c r="Y6" s="28"/>
      <c r="Z6" s="55" t="s">
        <v>1</v>
      </c>
      <c r="AA6" s="55"/>
      <c r="AB6" s="55" t="s">
        <v>1</v>
      </c>
      <c r="AC6" s="55"/>
      <c r="AD6" s="55" t="s">
        <v>1</v>
      </c>
    </row>
    <row r="7" spans="1:30" ht="6.95" customHeight="1">
      <c r="A7" s="52"/>
      <c r="B7" s="31"/>
      <c r="C7" s="31"/>
      <c r="D7" s="31"/>
      <c r="E7" s="31"/>
      <c r="F7" s="31"/>
      <c r="G7" s="32"/>
      <c r="H7" s="57"/>
      <c r="I7" s="57"/>
      <c r="J7" s="57"/>
      <c r="K7" s="57"/>
      <c r="L7" s="57"/>
      <c r="M7" s="32"/>
      <c r="N7" s="57"/>
      <c r="O7" s="57"/>
      <c r="P7" s="57"/>
      <c r="Q7" s="57"/>
      <c r="R7" s="57"/>
      <c r="S7" s="32"/>
      <c r="T7" s="57"/>
      <c r="U7" s="57"/>
      <c r="V7" s="57"/>
      <c r="W7" s="57"/>
      <c r="X7" s="57"/>
      <c r="Y7" s="32"/>
      <c r="Z7" s="57"/>
      <c r="AA7" s="57"/>
      <c r="AB7" s="57"/>
      <c r="AC7" s="57"/>
      <c r="AD7" s="57"/>
    </row>
    <row r="8" spans="1:30" ht="12" customHeight="1">
      <c r="A8" s="52" t="s">
        <v>2</v>
      </c>
      <c r="B8" s="58">
        <v>4352</v>
      </c>
      <c r="C8" s="58"/>
      <c r="D8" s="58">
        <v>376</v>
      </c>
      <c r="E8" s="58"/>
      <c r="F8" s="58">
        <f>B8-D8</f>
        <v>3976</v>
      </c>
      <c r="G8" s="59"/>
      <c r="H8" s="60">
        <v>4517</v>
      </c>
      <c r="I8" s="60"/>
      <c r="J8" s="60">
        <v>415</v>
      </c>
      <c r="K8" s="60"/>
      <c r="L8" s="60">
        <f>H8-J8</f>
        <v>4102</v>
      </c>
      <c r="M8" s="60"/>
      <c r="N8" s="60">
        <v>4512</v>
      </c>
      <c r="O8" s="60"/>
      <c r="P8" s="60">
        <v>495</v>
      </c>
      <c r="Q8" s="60"/>
      <c r="R8" s="60">
        <f>N8-P8</f>
        <v>4017</v>
      </c>
      <c r="S8" s="60"/>
      <c r="T8" s="60">
        <v>4562</v>
      </c>
      <c r="U8" s="60"/>
      <c r="V8" s="60">
        <v>496</v>
      </c>
      <c r="W8" s="60"/>
      <c r="X8" s="60">
        <f>T8-V8</f>
        <v>4066</v>
      </c>
      <c r="Y8" s="60"/>
      <c r="Z8" s="60">
        <v>4748</v>
      </c>
      <c r="AA8" s="60"/>
      <c r="AB8" s="60">
        <v>655</v>
      </c>
      <c r="AC8" s="60"/>
      <c r="AD8" s="60">
        <f>Z8-AB8</f>
        <v>4093</v>
      </c>
    </row>
    <row r="9" spans="1:30" ht="12" customHeight="1">
      <c r="A9" s="52" t="s">
        <v>3</v>
      </c>
      <c r="B9" s="58">
        <v>1629</v>
      </c>
      <c r="C9" s="58"/>
      <c r="D9" s="61">
        <v>0</v>
      </c>
      <c r="E9" s="58"/>
      <c r="F9" s="58">
        <f>B9-D9</f>
        <v>1629</v>
      </c>
      <c r="G9" s="59"/>
      <c r="H9" s="60">
        <v>1715</v>
      </c>
      <c r="I9" s="60"/>
      <c r="J9" s="60">
        <v>-2</v>
      </c>
      <c r="K9" s="60"/>
      <c r="L9" s="60">
        <f>H9-J9</f>
        <v>1717</v>
      </c>
      <c r="M9" s="60"/>
      <c r="N9" s="60">
        <v>1720</v>
      </c>
      <c r="O9" s="60"/>
      <c r="P9" s="60">
        <v>16</v>
      </c>
      <c r="Q9" s="60"/>
      <c r="R9" s="60">
        <f>N9-P9</f>
        <v>1704</v>
      </c>
      <c r="S9" s="60"/>
      <c r="T9" s="60">
        <v>1813</v>
      </c>
      <c r="U9" s="60"/>
      <c r="V9" s="60">
        <v>6</v>
      </c>
      <c r="W9" s="60"/>
      <c r="X9" s="60">
        <f>T9-V9</f>
        <v>1807</v>
      </c>
      <c r="Y9" s="60"/>
      <c r="Z9" s="60">
        <v>1773</v>
      </c>
      <c r="AA9" s="60"/>
      <c r="AB9" s="60">
        <v>-9</v>
      </c>
      <c r="AC9" s="60"/>
      <c r="AD9" s="60">
        <f>Z9-AB9</f>
        <v>1782</v>
      </c>
    </row>
    <row r="10" spans="1:30" ht="12" customHeight="1">
      <c r="A10" s="52" t="s">
        <v>7</v>
      </c>
      <c r="B10" s="62">
        <v>263</v>
      </c>
      <c r="C10" s="63"/>
      <c r="D10" s="62">
        <v>-85</v>
      </c>
      <c r="E10" s="63"/>
      <c r="F10" s="62">
        <f>B10-D10</f>
        <v>348</v>
      </c>
      <c r="G10" s="64"/>
      <c r="H10" s="65">
        <v>578</v>
      </c>
      <c r="I10" s="64"/>
      <c r="J10" s="65">
        <v>-28</v>
      </c>
      <c r="K10" s="64"/>
      <c r="L10" s="65">
        <f>H10-J10</f>
        <v>606</v>
      </c>
      <c r="M10" s="64"/>
      <c r="N10" s="65">
        <v>409</v>
      </c>
      <c r="O10" s="64"/>
      <c r="P10" s="65">
        <v>-17</v>
      </c>
      <c r="Q10" s="64"/>
      <c r="R10" s="65">
        <f>N10-P10</f>
        <v>426</v>
      </c>
      <c r="S10" s="64"/>
      <c r="T10" s="65">
        <v>201</v>
      </c>
      <c r="U10" s="64"/>
      <c r="V10" s="65">
        <v>-108</v>
      </c>
      <c r="W10" s="64"/>
      <c r="X10" s="65">
        <f>T10-V10</f>
        <v>309</v>
      </c>
      <c r="Y10" s="64"/>
      <c r="Z10" s="65">
        <v>192</v>
      </c>
      <c r="AA10" s="64"/>
      <c r="AB10" s="65">
        <v>-247</v>
      </c>
      <c r="AC10" s="64"/>
      <c r="AD10" s="65">
        <f>Z10-AB10</f>
        <v>439</v>
      </c>
    </row>
    <row r="11" spans="1:30" ht="6.95" customHeight="1">
      <c r="A11" s="52"/>
      <c r="B11" s="58"/>
      <c r="C11" s="58"/>
      <c r="D11" s="58"/>
      <c r="E11" s="58"/>
      <c r="F11" s="58"/>
      <c r="G11" s="59"/>
      <c r="H11" s="66"/>
      <c r="I11" s="66"/>
      <c r="J11" s="66"/>
      <c r="K11" s="66"/>
      <c r="L11" s="66"/>
      <c r="M11" s="59"/>
      <c r="N11" s="66"/>
      <c r="O11" s="66"/>
      <c r="P11" s="66"/>
      <c r="Q11" s="66"/>
      <c r="R11" s="66"/>
      <c r="S11" s="59"/>
      <c r="T11" s="66"/>
      <c r="U11" s="66"/>
      <c r="V11" s="66"/>
      <c r="W11" s="66"/>
      <c r="X11" s="66"/>
      <c r="Y11" s="59"/>
      <c r="Z11" s="66"/>
      <c r="AA11" s="66"/>
      <c r="AB11" s="66"/>
      <c r="AC11" s="66"/>
      <c r="AD11" s="66"/>
    </row>
    <row r="12" spans="1:30" ht="23.25" customHeight="1">
      <c r="A12" s="67" t="s">
        <v>14</v>
      </c>
      <c r="B12" s="58">
        <v>6244</v>
      </c>
      <c r="C12" s="63"/>
      <c r="D12" s="58">
        <v>291</v>
      </c>
      <c r="E12" s="63"/>
      <c r="F12" s="58">
        <f>B12-D12</f>
        <v>5953</v>
      </c>
      <c r="G12" s="64"/>
      <c r="H12" s="60">
        <v>6810</v>
      </c>
      <c r="I12" s="64"/>
      <c r="J12" s="60">
        <v>385</v>
      </c>
      <c r="K12" s="64"/>
      <c r="L12" s="60">
        <f>H12-J12</f>
        <v>6425</v>
      </c>
      <c r="M12" s="64"/>
      <c r="N12" s="60">
        <v>6641</v>
      </c>
      <c r="O12" s="64"/>
      <c r="P12" s="60">
        <v>494</v>
      </c>
      <c r="Q12" s="64"/>
      <c r="R12" s="60">
        <f>N12-P12</f>
        <v>6147</v>
      </c>
      <c r="S12" s="64"/>
      <c r="T12" s="60">
        <v>6576</v>
      </c>
      <c r="U12" s="64"/>
      <c r="V12" s="60">
        <v>394</v>
      </c>
      <c r="W12" s="64"/>
      <c r="X12" s="60">
        <f>T12-V12</f>
        <v>6182</v>
      </c>
      <c r="Y12" s="64"/>
      <c r="Z12" s="60">
        <v>6713</v>
      </c>
      <c r="AA12" s="64"/>
      <c r="AB12" s="60">
        <v>399</v>
      </c>
      <c r="AC12" s="64"/>
      <c r="AD12" s="60">
        <f>Z12-AB12</f>
        <v>6314</v>
      </c>
    </row>
    <row r="13" spans="1:30" ht="6.95" customHeight="1">
      <c r="A13" s="52"/>
      <c r="B13" s="58"/>
      <c r="C13" s="58"/>
      <c r="D13" s="58"/>
      <c r="E13" s="58"/>
      <c r="F13" s="58"/>
      <c r="G13" s="59"/>
      <c r="H13" s="66"/>
      <c r="I13" s="66"/>
      <c r="J13" s="66"/>
      <c r="K13" s="66"/>
      <c r="L13" s="66"/>
      <c r="M13" s="59"/>
      <c r="N13" s="66"/>
      <c r="O13" s="66"/>
      <c r="P13" s="66"/>
      <c r="Q13" s="66"/>
      <c r="R13" s="66"/>
      <c r="S13" s="59"/>
      <c r="T13" s="66"/>
      <c r="U13" s="66"/>
      <c r="V13" s="66"/>
      <c r="W13" s="66"/>
      <c r="X13" s="66"/>
      <c r="Y13" s="59"/>
      <c r="Z13" s="66"/>
      <c r="AA13" s="66"/>
      <c r="AB13" s="66"/>
      <c r="AC13" s="66"/>
      <c r="AD13" s="66"/>
    </row>
    <row r="14" spans="1:30" ht="12" customHeight="1">
      <c r="A14" s="52" t="s">
        <v>4</v>
      </c>
      <c r="B14" s="62">
        <v>-604</v>
      </c>
      <c r="C14" s="63"/>
      <c r="D14" s="62">
        <v>-115</v>
      </c>
      <c r="E14" s="63"/>
      <c r="F14" s="62">
        <f>B14-D14</f>
        <v>-489</v>
      </c>
      <c r="G14" s="68"/>
      <c r="H14" s="65">
        <v>-686</v>
      </c>
      <c r="I14" s="68"/>
      <c r="J14" s="65">
        <v>-159</v>
      </c>
      <c r="K14" s="68"/>
      <c r="L14" s="65">
        <f>H14-J14</f>
        <v>-527</v>
      </c>
      <c r="M14" s="68"/>
      <c r="N14" s="65">
        <v>-773</v>
      </c>
      <c r="O14" s="68"/>
      <c r="P14" s="65">
        <v>-150</v>
      </c>
      <c r="Q14" s="68"/>
      <c r="R14" s="65">
        <f>N14-P14</f>
        <v>-623</v>
      </c>
      <c r="S14" s="68"/>
      <c r="T14" s="65">
        <v>-878</v>
      </c>
      <c r="U14" s="68"/>
      <c r="V14" s="65">
        <v>-79</v>
      </c>
      <c r="W14" s="68"/>
      <c r="X14" s="65">
        <f>T14-V14</f>
        <v>-799</v>
      </c>
      <c r="Y14" s="68"/>
      <c r="Z14" s="65">
        <v>-890</v>
      </c>
      <c r="AA14" s="68"/>
      <c r="AB14" s="65">
        <v>-317</v>
      </c>
      <c r="AC14" s="68"/>
      <c r="AD14" s="65">
        <f>Z14-AB14</f>
        <v>-573</v>
      </c>
    </row>
    <row r="15" spans="1:30" ht="6.95" customHeight="1">
      <c r="A15" s="52"/>
      <c r="B15" s="58"/>
      <c r="C15" s="58"/>
      <c r="D15" s="58"/>
      <c r="E15" s="58"/>
      <c r="F15" s="58"/>
      <c r="G15" s="59"/>
      <c r="H15" s="66"/>
      <c r="I15" s="66"/>
      <c r="J15" s="66"/>
      <c r="K15" s="66"/>
      <c r="L15" s="66"/>
      <c r="M15" s="59"/>
      <c r="N15" s="66"/>
      <c r="O15" s="66"/>
      <c r="P15" s="66"/>
      <c r="Q15" s="66"/>
      <c r="R15" s="66"/>
      <c r="S15" s="59"/>
      <c r="T15" s="66"/>
      <c r="U15" s="66"/>
      <c r="V15" s="66"/>
      <c r="W15" s="66"/>
      <c r="X15" s="66"/>
      <c r="Y15" s="59"/>
      <c r="Z15" s="66"/>
      <c r="AA15" s="66"/>
      <c r="AB15" s="66"/>
      <c r="AC15" s="66"/>
      <c r="AD15" s="66"/>
    </row>
    <row r="16" spans="1:30" ht="12" customHeight="1">
      <c r="A16" s="67" t="s">
        <v>105</v>
      </c>
      <c r="B16" s="58">
        <v>5640</v>
      </c>
      <c r="C16" s="63"/>
      <c r="D16" s="58">
        <v>176</v>
      </c>
      <c r="E16" s="63"/>
      <c r="F16" s="58">
        <f>B16-D16</f>
        <v>5464</v>
      </c>
      <c r="G16" s="64"/>
      <c r="H16" s="60">
        <v>6124</v>
      </c>
      <c r="I16" s="64"/>
      <c r="J16" s="60">
        <v>226</v>
      </c>
      <c r="K16" s="64"/>
      <c r="L16" s="60">
        <f>H16-J16</f>
        <v>5898</v>
      </c>
      <c r="M16" s="64"/>
      <c r="N16" s="60">
        <v>5868</v>
      </c>
      <c r="O16" s="64"/>
      <c r="P16" s="60">
        <v>344</v>
      </c>
      <c r="Q16" s="64"/>
      <c r="R16" s="60">
        <f>N16-P16</f>
        <v>5524</v>
      </c>
      <c r="S16" s="64"/>
      <c r="T16" s="60">
        <v>5698</v>
      </c>
      <c r="U16" s="64"/>
      <c r="V16" s="60">
        <v>315</v>
      </c>
      <c r="W16" s="64"/>
      <c r="X16" s="60">
        <f>T16-V16</f>
        <v>5383</v>
      </c>
      <c r="Y16" s="64"/>
      <c r="Z16" s="60">
        <v>5823</v>
      </c>
      <c r="AA16" s="64"/>
      <c r="AB16" s="60">
        <v>82</v>
      </c>
      <c r="AC16" s="64"/>
      <c r="AD16" s="60">
        <f>Z16-AB16</f>
        <v>5741</v>
      </c>
    </row>
    <row r="17" spans="1:30" ht="6.95" customHeight="1">
      <c r="A17" s="52"/>
      <c r="B17" s="58"/>
      <c r="C17" s="58"/>
      <c r="D17" s="58"/>
      <c r="E17" s="58"/>
      <c r="F17" s="58"/>
      <c r="G17" s="59"/>
      <c r="H17" s="66"/>
      <c r="I17" s="66"/>
      <c r="J17" s="66"/>
      <c r="K17" s="66"/>
      <c r="L17" s="66"/>
      <c r="M17" s="59"/>
      <c r="N17" s="66"/>
      <c r="O17" s="66"/>
      <c r="P17" s="66"/>
      <c r="Q17" s="66"/>
      <c r="R17" s="66"/>
      <c r="S17" s="59"/>
      <c r="T17" s="66"/>
      <c r="U17" s="66"/>
      <c r="V17" s="66"/>
      <c r="W17" s="66"/>
      <c r="X17" s="66"/>
      <c r="Y17" s="59"/>
      <c r="Z17" s="66"/>
      <c r="AA17" s="66"/>
      <c r="AB17" s="66"/>
      <c r="AC17" s="66"/>
      <c r="AD17" s="66"/>
    </row>
    <row r="18" spans="1:30" ht="12" customHeight="1">
      <c r="A18" s="52" t="s">
        <v>5</v>
      </c>
      <c r="B18" s="62">
        <v>-4016</v>
      </c>
      <c r="C18" s="63"/>
      <c r="D18" s="62">
        <v>-226</v>
      </c>
      <c r="E18" s="63"/>
      <c r="F18" s="62">
        <f>B18-D18</f>
        <v>-3790</v>
      </c>
      <c r="G18" s="68"/>
      <c r="H18" s="65">
        <v>-4421</v>
      </c>
      <c r="I18" s="68"/>
      <c r="J18" s="65">
        <v>-293</v>
      </c>
      <c r="K18" s="68"/>
      <c r="L18" s="65">
        <f>H18-J18</f>
        <v>-4128</v>
      </c>
      <c r="M18" s="68"/>
      <c r="N18" s="65">
        <v>-4376</v>
      </c>
      <c r="O18" s="68"/>
      <c r="P18" s="65">
        <v>-242</v>
      </c>
      <c r="Q18" s="68"/>
      <c r="R18" s="65">
        <f>N18-P18</f>
        <v>-4134</v>
      </c>
      <c r="S18" s="68"/>
      <c r="T18" s="65">
        <v>-4112</v>
      </c>
      <c r="U18" s="68"/>
      <c r="V18" s="65">
        <v>-229</v>
      </c>
      <c r="W18" s="68"/>
      <c r="X18" s="65">
        <f>T18-V18</f>
        <v>-3883</v>
      </c>
      <c r="Y18" s="68"/>
      <c r="Z18" s="65">
        <v>-4339</v>
      </c>
      <c r="AA18" s="68"/>
      <c r="AB18" s="65">
        <v>-402</v>
      </c>
      <c r="AC18" s="68"/>
      <c r="AD18" s="65">
        <f>Z18-AB18</f>
        <v>-3937</v>
      </c>
    </row>
    <row r="19" spans="1:30" ht="6.95" customHeight="1">
      <c r="A19" s="52"/>
      <c r="B19" s="58"/>
      <c r="C19" s="58"/>
      <c r="D19" s="58"/>
      <c r="E19" s="58"/>
      <c r="F19" s="58"/>
      <c r="G19" s="59"/>
      <c r="H19" s="66"/>
      <c r="I19" s="66"/>
      <c r="J19" s="66"/>
      <c r="K19" s="66"/>
      <c r="L19" s="66"/>
      <c r="M19" s="59"/>
      <c r="N19" s="66"/>
      <c r="O19" s="66"/>
      <c r="P19" s="66"/>
      <c r="Q19" s="66"/>
      <c r="R19" s="66"/>
      <c r="S19" s="59"/>
      <c r="T19" s="66"/>
      <c r="U19" s="66"/>
      <c r="V19" s="66"/>
      <c r="W19" s="66"/>
      <c r="X19" s="66"/>
      <c r="Y19" s="59"/>
      <c r="Z19" s="66"/>
      <c r="AA19" s="66"/>
      <c r="AB19" s="66"/>
      <c r="AC19" s="66"/>
      <c r="AD19" s="66"/>
    </row>
    <row r="20" spans="1:30" ht="12" customHeight="1">
      <c r="A20" s="67" t="s">
        <v>106</v>
      </c>
      <c r="B20" s="58">
        <v>1624</v>
      </c>
      <c r="C20" s="63"/>
      <c r="D20" s="58">
        <v>-50</v>
      </c>
      <c r="E20" s="63"/>
      <c r="F20" s="58">
        <f>B20-D20</f>
        <v>1674</v>
      </c>
      <c r="G20" s="64"/>
      <c r="H20" s="60">
        <v>1703</v>
      </c>
      <c r="I20" s="64"/>
      <c r="J20" s="60">
        <v>-67</v>
      </c>
      <c r="K20" s="64"/>
      <c r="L20" s="60">
        <f>H20-J20</f>
        <v>1770</v>
      </c>
      <c r="M20" s="64"/>
      <c r="N20" s="60">
        <v>1492</v>
      </c>
      <c r="O20" s="64"/>
      <c r="P20" s="60">
        <v>102</v>
      </c>
      <c r="Q20" s="64"/>
      <c r="R20" s="60">
        <f>N20-P20</f>
        <v>1390</v>
      </c>
      <c r="S20" s="64"/>
      <c r="T20" s="60">
        <v>1586</v>
      </c>
      <c r="U20" s="64"/>
      <c r="V20" s="60">
        <v>86</v>
      </c>
      <c r="W20" s="64"/>
      <c r="X20" s="60">
        <f>T20-V20</f>
        <v>1500</v>
      </c>
      <c r="Y20" s="64"/>
      <c r="Z20" s="60">
        <v>1484</v>
      </c>
      <c r="AA20" s="64"/>
      <c r="AB20" s="60">
        <v>-320</v>
      </c>
      <c r="AC20" s="64"/>
      <c r="AD20" s="60">
        <f>Z20-AB20</f>
        <v>1804</v>
      </c>
    </row>
    <row r="21" spans="1:30" ht="6.95" customHeight="1">
      <c r="A21" s="52"/>
      <c r="B21" s="58"/>
      <c r="C21" s="58"/>
      <c r="D21" s="58"/>
      <c r="E21" s="58"/>
      <c r="F21" s="58"/>
      <c r="G21" s="59"/>
      <c r="H21" s="66"/>
      <c r="I21" s="66"/>
      <c r="J21" s="66"/>
      <c r="K21" s="66"/>
      <c r="L21" s="66"/>
      <c r="M21" s="59"/>
      <c r="N21" s="66"/>
      <c r="O21" s="66"/>
      <c r="P21" s="66"/>
      <c r="Q21" s="66"/>
      <c r="R21" s="66"/>
      <c r="S21" s="59"/>
      <c r="T21" s="66"/>
      <c r="U21" s="66"/>
      <c r="V21" s="66"/>
      <c r="W21" s="66"/>
      <c r="X21" s="66"/>
      <c r="Y21" s="59"/>
      <c r="Z21" s="66"/>
      <c r="AA21" s="66"/>
      <c r="AB21" s="66"/>
      <c r="AC21" s="66"/>
      <c r="AD21" s="66"/>
    </row>
    <row r="22" spans="1:30" ht="12" customHeight="1">
      <c r="A22" s="52" t="s">
        <v>6</v>
      </c>
      <c r="B22" s="62">
        <v>88</v>
      </c>
      <c r="C22" s="63"/>
      <c r="D22" s="69">
        <v>0</v>
      </c>
      <c r="E22" s="63"/>
      <c r="F22" s="62">
        <f>B22-D22</f>
        <v>88</v>
      </c>
      <c r="G22" s="70"/>
      <c r="H22" s="65">
        <v>94</v>
      </c>
      <c r="I22" s="70"/>
      <c r="J22" s="65">
        <v>-1</v>
      </c>
      <c r="K22" s="70"/>
      <c r="L22" s="65">
        <f>H22-J22</f>
        <v>95</v>
      </c>
      <c r="M22" s="70"/>
      <c r="N22" s="65">
        <v>93</v>
      </c>
      <c r="O22" s="70"/>
      <c r="P22" s="71">
        <v>0</v>
      </c>
      <c r="Q22" s="70"/>
      <c r="R22" s="65">
        <f>N22-P22</f>
        <v>93</v>
      </c>
      <c r="S22" s="70"/>
      <c r="T22" s="65">
        <v>114</v>
      </c>
      <c r="U22" s="70"/>
      <c r="V22" s="71">
        <v>0</v>
      </c>
      <c r="W22" s="70"/>
      <c r="X22" s="65">
        <f>T22-V22</f>
        <v>114</v>
      </c>
      <c r="Y22" s="70"/>
      <c r="Z22" s="65">
        <v>83</v>
      </c>
      <c r="AA22" s="70"/>
      <c r="AB22" s="71">
        <v>0</v>
      </c>
      <c r="AC22" s="70"/>
      <c r="AD22" s="65">
        <f>Z22-AB22</f>
        <v>83</v>
      </c>
    </row>
    <row r="23" spans="1:30" ht="6.95" customHeight="1">
      <c r="A23" s="52"/>
      <c r="B23" s="58"/>
      <c r="C23" s="58"/>
      <c r="D23" s="58"/>
      <c r="E23" s="58"/>
      <c r="F23" s="58"/>
      <c r="G23" s="59"/>
      <c r="H23" s="66"/>
      <c r="I23" s="66"/>
      <c r="J23" s="66"/>
      <c r="K23" s="66"/>
      <c r="L23" s="66"/>
      <c r="M23" s="59"/>
      <c r="N23" s="66"/>
      <c r="O23" s="66"/>
      <c r="P23" s="66"/>
      <c r="Q23" s="66"/>
      <c r="R23" s="66"/>
      <c r="S23" s="59"/>
      <c r="T23" s="66"/>
      <c r="U23" s="66"/>
      <c r="V23" s="66"/>
      <c r="W23" s="66"/>
      <c r="X23" s="66"/>
      <c r="Y23" s="59"/>
      <c r="Z23" s="66"/>
      <c r="AA23" s="66"/>
      <c r="AB23" s="66"/>
      <c r="AC23" s="66"/>
      <c r="AD23" s="66"/>
    </row>
    <row r="24" spans="1:30" ht="12" customHeight="1" thickBot="1">
      <c r="A24" s="67" t="s">
        <v>107</v>
      </c>
      <c r="B24" s="72">
        <v>1712</v>
      </c>
      <c r="C24" s="63"/>
      <c r="D24" s="72">
        <v>-50</v>
      </c>
      <c r="E24" s="63"/>
      <c r="F24" s="72">
        <f>B24-D24</f>
        <v>1762</v>
      </c>
      <c r="G24" s="59"/>
      <c r="H24" s="73">
        <v>1797</v>
      </c>
      <c r="I24" s="74"/>
      <c r="J24" s="73">
        <v>-68</v>
      </c>
      <c r="K24" s="74"/>
      <c r="L24" s="73">
        <f>H24-J24</f>
        <v>1865</v>
      </c>
      <c r="M24" s="60"/>
      <c r="N24" s="73">
        <v>1585</v>
      </c>
      <c r="O24" s="74"/>
      <c r="P24" s="73">
        <v>102</v>
      </c>
      <c r="Q24" s="74"/>
      <c r="R24" s="73">
        <f>N24-P24</f>
        <v>1483</v>
      </c>
      <c r="S24" s="60"/>
      <c r="T24" s="73">
        <v>1700</v>
      </c>
      <c r="U24" s="74"/>
      <c r="V24" s="73">
        <v>86</v>
      </c>
      <c r="W24" s="74"/>
      <c r="X24" s="73">
        <f>T24-V24</f>
        <v>1614</v>
      </c>
      <c r="Y24" s="60"/>
      <c r="Z24" s="73">
        <v>1567</v>
      </c>
      <c r="AA24" s="74"/>
      <c r="AB24" s="73">
        <v>-320</v>
      </c>
      <c r="AC24" s="74"/>
      <c r="AD24" s="73">
        <f>Z24-AB24</f>
        <v>1887</v>
      </c>
    </row>
    <row r="29" spans="1:30" ht="191.25" customHeight="1">
      <c r="A29" s="152" t="s">
        <v>162</v>
      </c>
    </row>
  </sheetData>
  <mergeCells count="10">
    <mergeCell ref="B3:F3"/>
    <mergeCell ref="H3:L3"/>
    <mergeCell ref="N3:R3"/>
    <mergeCell ref="T3:X3"/>
    <mergeCell ref="Z3:AD3"/>
    <mergeCell ref="A4:A5"/>
    <mergeCell ref="G4:G5"/>
    <mergeCell ref="M4:M5"/>
    <mergeCell ref="S4:S5"/>
    <mergeCell ref="Y4:Y5"/>
  </mergeCells>
  <pageMargins left="0.70866141732283472" right="0.70866141732283472" top="0.74803149606299213" bottom="0.74803149606299213" header="0.31496062992125984" footer="0.31496062992125984"/>
  <pageSetup paperSize="9" scale="57" fitToWidth="2" orientation="portrait" r:id="rId1"/>
  <headerFooter>
    <evenFooter>&amp;LPUBLIC</evenFooter>
    <firstFooter>&amp;LPUBLIC</firstFooter>
  </headerFooter>
  <colBreaks count="1" manualBreakCount="1">
    <brk id="1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115" zoomScaleNormal="115" workbookViewId="0">
      <selection activeCell="D16" sqref="D16"/>
    </sheetView>
  </sheetViews>
  <sheetFormatPr defaultRowHeight="12.75"/>
  <cols>
    <col min="1" max="1" width="40.140625" style="20" customWidth="1"/>
    <col min="2" max="2" width="9.140625" style="20"/>
    <col min="3" max="3" width="2.7109375" style="20" customWidth="1"/>
    <col min="4" max="4" width="9.140625" style="20"/>
    <col min="5" max="5" width="2.7109375" style="20" customWidth="1"/>
    <col min="6" max="6" width="9.140625" style="20"/>
    <col min="7" max="7" width="2.7109375" style="20" customWidth="1"/>
    <col min="8" max="8" width="9.140625" style="20"/>
    <col min="9" max="9" width="2.7109375" style="20" customWidth="1"/>
    <col min="10" max="16384" width="9.140625" style="20"/>
  </cols>
  <sheetData>
    <row r="1" spans="1:11" ht="14.25">
      <c r="A1" s="8" t="s">
        <v>108</v>
      </c>
    </row>
    <row r="2" spans="1:11">
      <c r="A2" s="9" t="s">
        <v>62</v>
      </c>
    </row>
    <row r="3" spans="1:11">
      <c r="A3" s="18"/>
      <c r="B3" s="21"/>
      <c r="C3" s="21"/>
      <c r="D3" s="21"/>
      <c r="E3" s="21"/>
      <c r="F3" s="21"/>
      <c r="G3" s="21"/>
      <c r="H3" s="21"/>
      <c r="I3" s="21"/>
      <c r="J3" s="21"/>
    </row>
    <row r="4" spans="1:11" ht="12" customHeight="1">
      <c r="A4" s="17" t="s">
        <v>163</v>
      </c>
      <c r="B4" s="21"/>
      <c r="C4" s="21"/>
      <c r="D4" s="21"/>
      <c r="E4" s="21"/>
      <c r="F4" s="21"/>
      <c r="G4" s="21"/>
      <c r="H4" s="21"/>
      <c r="I4" s="21"/>
      <c r="J4" s="21"/>
    </row>
    <row r="5" spans="1:11" ht="12" customHeight="1">
      <c r="A5" s="22"/>
      <c r="B5" s="379" t="s">
        <v>109</v>
      </c>
      <c r="C5" s="379"/>
      <c r="D5" s="379"/>
      <c r="E5" s="379"/>
      <c r="F5" s="379"/>
      <c r="G5" s="379"/>
      <c r="H5" s="379"/>
      <c r="I5" s="379"/>
      <c r="J5" s="379"/>
    </row>
    <row r="6" spans="1:11" ht="12" customHeight="1">
      <c r="A6" s="21"/>
      <c r="B6" s="23" t="s">
        <v>10</v>
      </c>
      <c r="C6" s="380"/>
      <c r="D6" s="24" t="s">
        <v>11</v>
      </c>
      <c r="E6" s="380"/>
      <c r="F6" s="24" t="s">
        <v>12</v>
      </c>
      <c r="G6" s="382"/>
      <c r="H6" s="24" t="s">
        <v>13</v>
      </c>
      <c r="I6" s="382"/>
      <c r="J6" s="24" t="s">
        <v>10</v>
      </c>
    </row>
    <row r="7" spans="1:11" ht="12" customHeight="1">
      <c r="A7" s="17"/>
      <c r="B7" s="25">
        <v>2014</v>
      </c>
      <c r="C7" s="380"/>
      <c r="D7" s="26">
        <v>2013</v>
      </c>
      <c r="E7" s="381"/>
      <c r="F7" s="26">
        <v>2013</v>
      </c>
      <c r="G7" s="382"/>
      <c r="H7" s="26">
        <v>2013</v>
      </c>
      <c r="I7" s="382"/>
      <c r="J7" s="26">
        <v>2013</v>
      </c>
    </row>
    <row r="8" spans="1:11" ht="12" customHeight="1">
      <c r="A8" s="22"/>
      <c r="B8" s="27" t="s">
        <v>124</v>
      </c>
      <c r="C8" s="28"/>
      <c r="D8" s="28" t="s">
        <v>124</v>
      </c>
      <c r="E8" s="29"/>
      <c r="F8" s="28" t="s">
        <v>124</v>
      </c>
      <c r="G8" s="28"/>
      <c r="H8" s="28" t="s">
        <v>124</v>
      </c>
      <c r="I8" s="28"/>
      <c r="J8" s="28" t="s">
        <v>124</v>
      </c>
    </row>
    <row r="9" spans="1:11" ht="6.95" customHeight="1">
      <c r="A9" s="30"/>
      <c r="B9" s="31"/>
      <c r="C9" s="32"/>
      <c r="D9" s="33"/>
      <c r="E9" s="32"/>
      <c r="F9" s="33"/>
      <c r="G9" s="33"/>
      <c r="H9" s="33"/>
      <c r="I9" s="33"/>
      <c r="J9" s="33"/>
    </row>
    <row r="10" spans="1:11" ht="12" customHeight="1">
      <c r="A10" s="22" t="s">
        <v>63</v>
      </c>
      <c r="B10" s="34">
        <v>226.6</v>
      </c>
      <c r="C10" s="35"/>
      <c r="D10" s="36">
        <v>233.5</v>
      </c>
      <c r="E10" s="36"/>
      <c r="F10" s="36">
        <v>239.7</v>
      </c>
      <c r="G10" s="36"/>
      <c r="H10" s="36">
        <v>243.4</v>
      </c>
      <c r="I10" s="36"/>
      <c r="J10" s="36">
        <v>264.2</v>
      </c>
      <c r="K10" s="37"/>
    </row>
    <row r="11" spans="1:11" ht="12" customHeight="1">
      <c r="A11" s="22" t="s">
        <v>64</v>
      </c>
      <c r="B11" s="34">
        <v>414.6</v>
      </c>
      <c r="C11" s="38"/>
      <c r="D11" s="36">
        <v>391.7</v>
      </c>
      <c r="E11" s="36"/>
      <c r="F11" s="36">
        <v>395.1</v>
      </c>
      <c r="G11" s="36"/>
      <c r="H11" s="36">
        <v>385.9</v>
      </c>
      <c r="I11" s="36"/>
      <c r="J11" s="36">
        <v>373.8</v>
      </c>
      <c r="K11" s="37"/>
    </row>
    <row r="12" spans="1:11" ht="12" customHeight="1">
      <c r="A12" s="22" t="s">
        <v>65</v>
      </c>
      <c r="B12" s="34">
        <v>553.5</v>
      </c>
      <c r="C12" s="38"/>
      <c r="D12" s="36">
        <v>422.3</v>
      </c>
      <c r="E12" s="36"/>
      <c r="F12" s="36">
        <v>416.9</v>
      </c>
      <c r="G12" s="36"/>
      <c r="H12" s="36">
        <v>429.2</v>
      </c>
      <c r="I12" s="36"/>
      <c r="J12" s="36">
        <v>412.3</v>
      </c>
      <c r="K12" s="37"/>
    </row>
    <row r="13" spans="1:11" ht="12" customHeight="1">
      <c r="A13" s="22" t="s">
        <v>66</v>
      </c>
      <c r="B13" s="34">
        <v>23.2</v>
      </c>
      <c r="C13" s="38"/>
      <c r="D13" s="36">
        <v>21.7</v>
      </c>
      <c r="E13" s="36"/>
      <c r="F13" s="36">
        <v>22</v>
      </c>
      <c r="G13" s="36"/>
      <c r="H13" s="36">
        <v>21.8</v>
      </c>
      <c r="I13" s="36"/>
      <c r="J13" s="36">
        <v>22</v>
      </c>
      <c r="K13" s="37"/>
    </row>
    <row r="14" spans="1:11" ht="12" customHeight="1">
      <c r="A14" s="22" t="s">
        <v>25</v>
      </c>
      <c r="B14" s="39">
        <v>39.799999999999997</v>
      </c>
      <c r="C14" s="38"/>
      <c r="D14" s="40">
        <v>23.5</v>
      </c>
      <c r="E14" s="36"/>
      <c r="F14" s="40">
        <v>25.2</v>
      </c>
      <c r="G14" s="36"/>
      <c r="H14" s="40">
        <v>24.5</v>
      </c>
      <c r="I14" s="36"/>
      <c r="J14" s="40">
        <v>25.5</v>
      </c>
      <c r="K14" s="37"/>
    </row>
    <row r="15" spans="1:11" ht="6.95" customHeight="1">
      <c r="A15" s="22"/>
      <c r="B15" s="41"/>
      <c r="C15" s="42"/>
      <c r="D15" s="42"/>
      <c r="E15" s="43"/>
      <c r="F15" s="42"/>
      <c r="G15" s="42"/>
      <c r="H15" s="42"/>
      <c r="I15" s="42"/>
      <c r="J15" s="42"/>
    </row>
    <row r="16" spans="1:11" ht="12" customHeight="1" thickBot="1">
      <c r="A16" s="22" t="s">
        <v>29</v>
      </c>
      <c r="B16" s="44">
        <f>SUM(B10:B14)</f>
        <v>1257.7</v>
      </c>
      <c r="C16" s="35"/>
      <c r="D16" s="45">
        <f>SUM(D10:D14)</f>
        <v>1092.7</v>
      </c>
      <c r="E16" s="35"/>
      <c r="F16" s="45">
        <f>SUM(F10:F14)</f>
        <v>1098.8999999999999</v>
      </c>
      <c r="G16" s="36"/>
      <c r="H16" s="45">
        <f>SUM(H10:H14)</f>
        <v>1104.8</v>
      </c>
      <c r="I16" s="36"/>
      <c r="J16" s="45">
        <f>SUM(J10:J14)</f>
        <v>1097.8</v>
      </c>
    </row>
    <row r="17" spans="1:11" ht="12" customHeight="1">
      <c r="A17" s="21"/>
      <c r="B17" s="21"/>
      <c r="C17" s="21"/>
      <c r="D17" s="46"/>
      <c r="E17" s="47"/>
      <c r="F17" s="46"/>
      <c r="G17" s="47"/>
      <c r="H17" s="46"/>
      <c r="I17" s="47"/>
      <c r="J17" s="46"/>
      <c r="K17" s="37"/>
    </row>
    <row r="18" spans="1:11" ht="15" customHeight="1">
      <c r="A18" s="17" t="s">
        <v>164</v>
      </c>
      <c r="B18" s="21"/>
      <c r="C18" s="21"/>
      <c r="D18" s="21"/>
      <c r="E18" s="21"/>
      <c r="F18" s="21"/>
      <c r="G18" s="21"/>
      <c r="H18" s="21"/>
      <c r="I18" s="21"/>
      <c r="J18" s="21"/>
    </row>
    <row r="19" spans="1:11" ht="12" customHeight="1">
      <c r="A19" s="17"/>
      <c r="B19" s="379" t="s">
        <v>109</v>
      </c>
      <c r="C19" s="379"/>
      <c r="D19" s="379"/>
      <c r="E19" s="379"/>
      <c r="F19" s="379"/>
      <c r="G19" s="379"/>
      <c r="H19" s="379"/>
      <c r="I19" s="379"/>
      <c r="J19" s="379"/>
    </row>
    <row r="20" spans="1:11" ht="12" customHeight="1">
      <c r="A20" s="21"/>
      <c r="B20" s="23" t="s">
        <v>10</v>
      </c>
      <c r="C20" s="380"/>
      <c r="D20" s="24" t="s">
        <v>11</v>
      </c>
      <c r="E20" s="380"/>
      <c r="F20" s="24" t="s">
        <v>12</v>
      </c>
      <c r="G20" s="382"/>
      <c r="H20" s="24" t="s">
        <v>13</v>
      </c>
      <c r="I20" s="382"/>
      <c r="J20" s="24" t="s">
        <v>10</v>
      </c>
    </row>
    <row r="21" spans="1:11" ht="12" customHeight="1">
      <c r="A21" s="21"/>
      <c r="B21" s="25">
        <v>2014</v>
      </c>
      <c r="C21" s="380"/>
      <c r="D21" s="26">
        <v>2013</v>
      </c>
      <c r="E21" s="381"/>
      <c r="F21" s="26">
        <v>2013</v>
      </c>
      <c r="G21" s="382"/>
      <c r="H21" s="26">
        <v>2013</v>
      </c>
      <c r="I21" s="382"/>
      <c r="J21" s="26">
        <v>2013</v>
      </c>
    </row>
    <row r="22" spans="1:11" ht="12" customHeight="1">
      <c r="A22" s="22"/>
      <c r="B22" s="27" t="s">
        <v>124</v>
      </c>
      <c r="C22" s="28"/>
      <c r="D22" s="28" t="s">
        <v>124</v>
      </c>
      <c r="E22" s="29"/>
      <c r="F22" s="28" t="s">
        <v>124</v>
      </c>
      <c r="G22" s="28"/>
      <c r="H22" s="28" t="s">
        <v>124</v>
      </c>
      <c r="I22" s="28"/>
      <c r="J22" s="28" t="s">
        <v>124</v>
      </c>
    </row>
    <row r="23" spans="1:11" ht="6.95" customHeight="1">
      <c r="A23" s="22"/>
      <c r="B23" s="48"/>
      <c r="C23" s="49"/>
      <c r="D23" s="49"/>
      <c r="E23" s="50"/>
      <c r="F23" s="49"/>
      <c r="G23" s="49"/>
      <c r="H23" s="49"/>
      <c r="I23" s="49"/>
      <c r="J23" s="49"/>
    </row>
    <row r="24" spans="1:11" ht="12" customHeight="1">
      <c r="A24" s="22" t="s">
        <v>29</v>
      </c>
      <c r="B24" s="39">
        <v>1257.7</v>
      </c>
      <c r="C24" s="35"/>
      <c r="D24" s="40">
        <v>1092.7</v>
      </c>
      <c r="E24" s="35"/>
      <c r="F24" s="40">
        <v>1098.9000000000001</v>
      </c>
      <c r="G24" s="36"/>
      <c r="H24" s="40">
        <v>1104.8</v>
      </c>
      <c r="I24" s="36"/>
      <c r="J24" s="40">
        <v>1097.8</v>
      </c>
    </row>
    <row r="25" spans="1:11" ht="12" customHeight="1">
      <c r="A25" s="30"/>
      <c r="B25" s="31"/>
      <c r="C25" s="32"/>
      <c r="D25" s="33"/>
      <c r="E25" s="32"/>
      <c r="F25" s="33"/>
      <c r="G25" s="33"/>
      <c r="H25" s="33"/>
      <c r="I25" s="33"/>
      <c r="J25" s="33"/>
    </row>
    <row r="26" spans="1:11" ht="12" customHeight="1">
      <c r="A26" s="22" t="s">
        <v>67</v>
      </c>
      <c r="B26" s="34">
        <v>401.1</v>
      </c>
      <c r="C26" s="35"/>
      <c r="D26" s="36">
        <v>300.10000000000002</v>
      </c>
      <c r="E26" s="36"/>
      <c r="F26" s="36">
        <v>303.39999999999998</v>
      </c>
      <c r="G26" s="36"/>
      <c r="H26" s="36">
        <v>305.39999999999998</v>
      </c>
      <c r="I26" s="36"/>
      <c r="J26" s="36">
        <v>300.8</v>
      </c>
    </row>
    <row r="27" spans="1:11" ht="12" customHeight="1">
      <c r="A27" s="22" t="s">
        <v>71</v>
      </c>
      <c r="B27" s="34">
        <v>475.5</v>
      </c>
      <c r="C27" s="38"/>
      <c r="D27" s="36">
        <f>138.3+292.4</f>
        <v>430.7</v>
      </c>
      <c r="E27" s="36"/>
      <c r="F27" s="36">
        <f>136.9+285</f>
        <v>421.9</v>
      </c>
      <c r="G27" s="36"/>
      <c r="H27" s="36">
        <f>128.1+285</f>
        <v>413.1</v>
      </c>
      <c r="I27" s="36"/>
      <c r="J27" s="36">
        <f>118.7+273.7</f>
        <v>392.4</v>
      </c>
    </row>
    <row r="28" spans="1:11" ht="12" customHeight="1">
      <c r="A28" s="22" t="s">
        <v>68</v>
      </c>
      <c r="B28" s="34">
        <v>64.3</v>
      </c>
      <c r="C28" s="38"/>
      <c r="D28" s="36">
        <v>62.5</v>
      </c>
      <c r="E28" s="36"/>
      <c r="F28" s="36">
        <v>64.7</v>
      </c>
      <c r="G28" s="36"/>
      <c r="H28" s="36">
        <v>64.2</v>
      </c>
      <c r="I28" s="36"/>
      <c r="J28" s="36">
        <v>65.7</v>
      </c>
    </row>
    <row r="29" spans="1:11" ht="12" customHeight="1">
      <c r="A29" s="22" t="s">
        <v>69</v>
      </c>
      <c r="B29" s="34">
        <v>243.3</v>
      </c>
      <c r="C29" s="38"/>
      <c r="D29" s="36">
        <v>223.8</v>
      </c>
      <c r="E29" s="36"/>
      <c r="F29" s="36">
        <v>227.1</v>
      </c>
      <c r="G29" s="36"/>
      <c r="H29" s="36">
        <v>236.4</v>
      </c>
      <c r="I29" s="36"/>
      <c r="J29" s="36">
        <v>254</v>
      </c>
    </row>
    <row r="30" spans="1:11" ht="12" customHeight="1">
      <c r="A30" s="22" t="s">
        <v>70</v>
      </c>
      <c r="B30" s="34">
        <v>94.6</v>
      </c>
      <c r="C30" s="38"/>
      <c r="D30" s="36">
        <v>89.5</v>
      </c>
      <c r="E30" s="36"/>
      <c r="F30" s="36">
        <v>97.9</v>
      </c>
      <c r="G30" s="36"/>
      <c r="H30" s="36">
        <v>96.7</v>
      </c>
      <c r="I30" s="36"/>
      <c r="J30" s="36">
        <v>100.8</v>
      </c>
    </row>
    <row r="31" spans="1:11" ht="12" customHeight="1">
      <c r="D31" s="37"/>
      <c r="E31" s="37"/>
      <c r="F31" s="37"/>
      <c r="G31" s="37"/>
      <c r="H31" s="37"/>
      <c r="I31" s="37"/>
      <c r="J31" s="37"/>
    </row>
    <row r="32" spans="1:11" ht="12" customHeight="1">
      <c r="A32" s="22" t="s">
        <v>166</v>
      </c>
    </row>
    <row r="33" spans="1:1">
      <c r="A33" s="22" t="s">
        <v>165</v>
      </c>
    </row>
    <row r="37" spans="1:1" ht="220.5" customHeight="1">
      <c r="A37" s="152" t="s">
        <v>162</v>
      </c>
    </row>
  </sheetData>
  <customSheetViews>
    <customSheetView guid="{6A6962C3-E482-4427-A8C8-08CAA95BA31A}">
      <selection activeCell="J31" sqref="J31"/>
      <colBreaks count="1" manualBreakCount="1">
        <brk id="19" max="1048575" man="1"/>
      </colBreaks>
      <pageMargins left="0.70866141732283472" right="0.70866141732283472" top="0.74803149606299213" bottom="0.74803149606299213" header="0.31496062992125984" footer="0.31496062992125984"/>
      <pageSetup paperSize="9" scale="77" fitToWidth="3" orientation="portrait" r:id="rId1"/>
      <headerFooter>
        <oddFooter>&amp;LRESTRICTED</oddFooter>
        <evenFooter>&amp;LRESTRICTED</evenFooter>
        <firstFooter>&amp;LRESTRICTED</firstFooter>
      </headerFooter>
    </customSheetView>
    <customSheetView guid="{65D6365A-09F6-4C54-BF18-DD6F56EE25F0}">
      <selection activeCell="L26" sqref="L26"/>
      <pageMargins left="0.70866141732283472" right="0.70866141732283472" top="0.74803149606299213" bottom="0.74803149606299213" header="0.31496062992125984" footer="0.31496062992125984"/>
      <pageSetup paperSize="9" scale="77" fitToWidth="3" orientation="portrait" r:id="rId2"/>
      <headerFooter>
        <oddFooter>&amp;LRESTRICTED</oddFooter>
        <evenFooter>&amp;LRESTRICTED</evenFooter>
        <firstFooter>&amp;LRESTRICTED</firstFooter>
      </headerFooter>
    </customSheetView>
    <customSheetView guid="{63494AB2-E4F7-49AE-BCF8-5BAC74DABC17}">
      <selection activeCell="K37" sqref="K37"/>
      <pageMargins left="0.70866141732283472" right="0.70866141732283472" top="0.74803149606299213" bottom="0.74803149606299213" header="0.31496062992125984" footer="0.31496062992125984"/>
      <pageSetup paperSize="9" scale="77" fitToWidth="3" orientation="portrait" r:id="rId3"/>
      <headerFooter>
        <oddFooter>&amp;LRESTRICTED</oddFooter>
        <evenFooter>&amp;LRESTRICTED</evenFooter>
        <firstFooter>&amp;LRESTRICTED</firstFooter>
      </headerFooter>
    </customSheetView>
    <customSheetView guid="{DD55E124-48E0-4190-9E06-2A6BC9CA3509}">
      <selection activeCell="G31" sqref="G31:H31"/>
      <pageMargins left="0.70866141732283472" right="0.70866141732283472" top="0.74803149606299213" bottom="0.74803149606299213" header="0.31496062992125984" footer="0.31496062992125984"/>
      <pageSetup paperSize="9" scale="77" fitToWidth="3" orientation="portrait" r:id="rId4"/>
      <headerFooter>
        <oddFooter>&amp;LRESTRICTED</oddFooter>
        <evenFooter>&amp;LRESTRICTED</evenFooter>
        <firstFooter>&amp;LRESTRICTED</firstFooter>
      </headerFooter>
    </customSheetView>
  </customSheetViews>
  <mergeCells count="10">
    <mergeCell ref="B5:J5"/>
    <mergeCell ref="C6:C7"/>
    <mergeCell ref="E6:E7"/>
    <mergeCell ref="G6:G7"/>
    <mergeCell ref="I6:I7"/>
    <mergeCell ref="C20:C21"/>
    <mergeCell ref="E20:E21"/>
    <mergeCell ref="G20:G21"/>
    <mergeCell ref="I20:I21"/>
    <mergeCell ref="B19:J19"/>
  </mergeCells>
  <pageMargins left="0.70866141732283472" right="0.70866141732283472" top="0.74803149606299213" bottom="0.74803149606299213" header="0.31496062992125984" footer="0.31496062992125984"/>
  <pageSetup paperSize="9" scale="77" fitToWidth="3" orientation="portrait" r:id="rId5"/>
  <header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zoomScaleNormal="100" workbookViewId="0">
      <pane xSplit="1" ySplit="7" topLeftCell="B74"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55.42578125" style="51" customWidth="1"/>
    <col min="2" max="2" width="9.140625" style="51" customWidth="1"/>
    <col min="3" max="3" width="2.7109375" style="51" customWidth="1"/>
    <col min="4" max="4" width="9.140625" style="51" customWidth="1"/>
    <col min="5" max="5" width="2.7109375" style="51" customWidth="1"/>
    <col min="6" max="6" width="9.140625" style="51" customWidth="1"/>
    <col min="7" max="7" width="2.7109375" style="51" customWidth="1"/>
    <col min="8" max="8" width="9.140625" style="51" customWidth="1"/>
    <col min="9" max="9" width="2.7109375" style="51" customWidth="1"/>
    <col min="10" max="10" width="9.140625" style="51" customWidth="1"/>
    <col min="11" max="16384" width="9.140625" style="51"/>
  </cols>
  <sheetData>
    <row r="1" spans="1:11" ht="14.25">
      <c r="A1" s="4" t="s">
        <v>108</v>
      </c>
    </row>
    <row r="2" spans="1:11">
      <c r="A2" s="3" t="s">
        <v>168</v>
      </c>
    </row>
    <row r="3" spans="1:11" ht="12" customHeight="1">
      <c r="A3" s="335"/>
      <c r="B3" s="343" t="s">
        <v>0</v>
      </c>
      <c r="C3" s="343"/>
      <c r="D3" s="343"/>
      <c r="E3" s="343"/>
      <c r="F3" s="343"/>
      <c r="G3" s="343"/>
      <c r="H3" s="343"/>
      <c r="I3" s="343"/>
      <c r="J3" s="343"/>
    </row>
    <row r="4" spans="1:11" ht="12" customHeight="1">
      <c r="A4" s="344"/>
      <c r="B4" s="313" t="s">
        <v>10</v>
      </c>
      <c r="C4" s="345"/>
      <c r="D4" s="284" t="s">
        <v>11</v>
      </c>
      <c r="E4" s="345"/>
      <c r="F4" s="284" t="s">
        <v>12</v>
      </c>
      <c r="G4" s="347"/>
      <c r="H4" s="284" t="s">
        <v>13</v>
      </c>
      <c r="I4" s="347"/>
      <c r="J4" s="284" t="s">
        <v>10</v>
      </c>
    </row>
    <row r="5" spans="1:11" ht="12" customHeight="1">
      <c r="A5" s="344"/>
      <c r="B5" s="314">
        <v>2014</v>
      </c>
      <c r="C5" s="345"/>
      <c r="D5" s="286">
        <v>2013</v>
      </c>
      <c r="E5" s="346"/>
      <c r="F5" s="286">
        <v>2013</v>
      </c>
      <c r="G5" s="347"/>
      <c r="H5" s="286">
        <v>2013</v>
      </c>
      <c r="I5" s="347"/>
      <c r="J5" s="286">
        <v>2013</v>
      </c>
    </row>
    <row r="6" spans="1:11" ht="12" customHeight="1">
      <c r="A6" s="335"/>
      <c r="B6" s="315" t="s">
        <v>1</v>
      </c>
      <c r="C6" s="288"/>
      <c r="D6" s="288" t="s">
        <v>1</v>
      </c>
      <c r="E6" s="289"/>
      <c r="F6" s="288" t="s">
        <v>1</v>
      </c>
      <c r="G6" s="288"/>
      <c r="H6" s="288" t="s">
        <v>1</v>
      </c>
      <c r="I6" s="288"/>
      <c r="J6" s="288" t="s">
        <v>1</v>
      </c>
      <c r="K6" s="218"/>
    </row>
    <row r="7" spans="1:11" ht="6.95" customHeight="1">
      <c r="A7" s="335"/>
      <c r="B7" s="210"/>
      <c r="C7" s="64"/>
      <c r="D7" s="98"/>
      <c r="E7" s="64"/>
      <c r="F7" s="98"/>
      <c r="G7" s="70"/>
      <c r="H7" s="98"/>
      <c r="I7" s="70"/>
      <c r="J7" s="98"/>
      <c r="K7" s="218"/>
    </row>
    <row r="8" spans="1:11" ht="12" customHeight="1">
      <c r="A8" s="204" t="s">
        <v>150</v>
      </c>
      <c r="B8" s="210">
        <v>8721</v>
      </c>
      <c r="C8" s="64"/>
      <c r="D8" s="98">
        <v>9005</v>
      </c>
      <c r="E8" s="64"/>
      <c r="F8" s="98">
        <v>8714</v>
      </c>
      <c r="G8" s="70"/>
      <c r="H8" s="98">
        <v>8851</v>
      </c>
      <c r="I8" s="70"/>
      <c r="J8" s="98">
        <v>8968</v>
      </c>
      <c r="K8" s="218"/>
    </row>
    <row r="9" spans="1:11" ht="12" customHeight="1">
      <c r="A9" s="204" t="s">
        <v>151</v>
      </c>
      <c r="B9" s="210">
        <v>4046</v>
      </c>
      <c r="C9" s="64"/>
      <c r="D9" s="98">
        <v>3993</v>
      </c>
      <c r="E9" s="64"/>
      <c r="F9" s="98">
        <v>4037</v>
      </c>
      <c r="G9" s="70"/>
      <c r="H9" s="98">
        <v>4157</v>
      </c>
      <c r="I9" s="70"/>
      <c r="J9" s="98">
        <v>4245</v>
      </c>
      <c r="K9" s="218"/>
    </row>
    <row r="10" spans="1:11" ht="12" customHeight="1">
      <c r="A10" s="204" t="s">
        <v>152</v>
      </c>
      <c r="B10" s="210">
        <v>2280</v>
      </c>
      <c r="C10" s="64"/>
      <c r="D10" s="98">
        <v>1045</v>
      </c>
      <c r="E10" s="64"/>
      <c r="F10" s="98">
        <v>1283</v>
      </c>
      <c r="G10" s="70"/>
      <c r="H10" s="98">
        <v>2521</v>
      </c>
      <c r="I10" s="70"/>
      <c r="J10" s="98">
        <v>3843</v>
      </c>
      <c r="K10" s="218"/>
    </row>
    <row r="11" spans="1:11" ht="12" customHeight="1">
      <c r="A11" s="204" t="s">
        <v>153</v>
      </c>
      <c r="B11" s="214">
        <v>837</v>
      </c>
      <c r="C11" s="64"/>
      <c r="D11" s="293">
        <v>1152</v>
      </c>
      <c r="E11" s="64"/>
      <c r="F11" s="293">
        <v>1044</v>
      </c>
      <c r="G11" s="70"/>
      <c r="H11" s="293">
        <v>427</v>
      </c>
      <c r="I11" s="70"/>
      <c r="J11" s="293">
        <v>1360</v>
      </c>
      <c r="K11" s="218"/>
    </row>
    <row r="12" spans="1:11" ht="6.95" customHeight="1">
      <c r="A12" s="294"/>
      <c r="B12" s="210"/>
      <c r="C12" s="64"/>
      <c r="D12" s="98"/>
      <c r="E12" s="64"/>
      <c r="F12" s="98"/>
      <c r="G12" s="70"/>
      <c r="H12" s="98"/>
      <c r="I12" s="70"/>
      <c r="J12" s="98"/>
      <c r="K12" s="218"/>
    </row>
    <row r="13" spans="1:11" ht="25.5">
      <c r="A13" s="295" t="s">
        <v>154</v>
      </c>
      <c r="B13" s="210">
        <v>15884</v>
      </c>
      <c r="C13" s="64"/>
      <c r="D13" s="98">
        <v>15195</v>
      </c>
      <c r="E13" s="64"/>
      <c r="F13" s="98">
        <v>15078</v>
      </c>
      <c r="G13" s="70"/>
      <c r="H13" s="98">
        <v>15956</v>
      </c>
      <c r="I13" s="70"/>
      <c r="J13" s="98">
        <v>18416</v>
      </c>
      <c r="K13" s="218"/>
    </row>
    <row r="14" spans="1:11" ht="6.95" customHeight="1">
      <c r="A14" s="296"/>
      <c r="B14" s="210"/>
      <c r="C14" s="64"/>
      <c r="D14" s="98"/>
      <c r="E14" s="64"/>
      <c r="F14" s="98"/>
      <c r="G14" s="70"/>
      <c r="H14" s="98"/>
      <c r="I14" s="70"/>
      <c r="J14" s="98"/>
      <c r="K14" s="218"/>
    </row>
    <row r="15" spans="1:11">
      <c r="A15" s="204" t="s">
        <v>155</v>
      </c>
      <c r="B15" s="214">
        <v>-798</v>
      </c>
      <c r="C15" s="68"/>
      <c r="D15" s="87">
        <v>-1140</v>
      </c>
      <c r="E15" s="68"/>
      <c r="F15" s="87">
        <v>-1593</v>
      </c>
      <c r="G15" s="93"/>
      <c r="H15" s="87">
        <v>-1945</v>
      </c>
      <c r="I15" s="93"/>
      <c r="J15" s="87">
        <v>-1171</v>
      </c>
      <c r="K15" s="218"/>
    </row>
    <row r="16" spans="1:11" ht="6.95" customHeight="1">
      <c r="A16" s="297"/>
      <c r="B16" s="210"/>
      <c r="C16" s="64"/>
      <c r="D16" s="98"/>
      <c r="E16" s="64"/>
      <c r="F16" s="98"/>
      <c r="G16" s="70"/>
      <c r="H16" s="98"/>
      <c r="I16" s="70"/>
      <c r="J16" s="98"/>
    </row>
    <row r="17" spans="1:11">
      <c r="A17" s="297" t="s">
        <v>156</v>
      </c>
      <c r="B17" s="210">
        <v>15086</v>
      </c>
      <c r="C17" s="64"/>
      <c r="D17" s="98">
        <v>14055</v>
      </c>
      <c r="E17" s="64"/>
      <c r="F17" s="98">
        <v>13485</v>
      </c>
      <c r="G17" s="70"/>
      <c r="H17" s="98">
        <v>14011</v>
      </c>
      <c r="I17" s="70"/>
      <c r="J17" s="98">
        <v>17245</v>
      </c>
    </row>
    <row r="18" spans="1:11" ht="6.95" customHeight="1">
      <c r="A18" s="204"/>
      <c r="B18" s="210"/>
      <c r="C18" s="64"/>
      <c r="D18" s="98"/>
      <c r="E18" s="64"/>
      <c r="F18" s="98"/>
      <c r="G18" s="70"/>
      <c r="H18" s="98"/>
      <c r="I18" s="70"/>
      <c r="J18" s="98"/>
    </row>
    <row r="19" spans="1:11">
      <c r="A19" s="204" t="s">
        <v>5</v>
      </c>
      <c r="B19" s="214">
        <v>-8852</v>
      </c>
      <c r="C19" s="68"/>
      <c r="D19" s="87">
        <v>-10573</v>
      </c>
      <c r="E19" s="68"/>
      <c r="F19" s="87">
        <v>-9584</v>
      </c>
      <c r="G19" s="93"/>
      <c r="H19" s="87">
        <v>-9052</v>
      </c>
      <c r="I19" s="93"/>
      <c r="J19" s="87">
        <v>-9347</v>
      </c>
    </row>
    <row r="20" spans="1:11" ht="6.95" customHeight="1">
      <c r="A20" s="297"/>
      <c r="B20" s="210"/>
      <c r="C20" s="64"/>
      <c r="D20" s="98"/>
      <c r="E20" s="64"/>
      <c r="F20" s="98"/>
      <c r="G20" s="70"/>
      <c r="H20" s="98"/>
      <c r="I20" s="70"/>
      <c r="J20" s="98"/>
    </row>
    <row r="21" spans="1:11">
      <c r="A21" s="297" t="s">
        <v>48</v>
      </c>
      <c r="B21" s="210">
        <v>6234</v>
      </c>
      <c r="C21" s="64"/>
      <c r="D21" s="98">
        <v>3482</v>
      </c>
      <c r="E21" s="64"/>
      <c r="F21" s="98">
        <v>3901</v>
      </c>
      <c r="G21" s="70"/>
      <c r="H21" s="98">
        <v>4959</v>
      </c>
      <c r="I21" s="70"/>
      <c r="J21" s="98">
        <v>7898</v>
      </c>
    </row>
    <row r="22" spans="1:11" ht="6.95" customHeight="1">
      <c r="A22" s="298"/>
      <c r="B22" s="316"/>
      <c r="C22" s="70"/>
      <c r="D22" s="98"/>
      <c r="E22" s="70"/>
      <c r="F22" s="98"/>
      <c r="G22" s="70"/>
      <c r="H22" s="98"/>
      <c r="I22" s="70"/>
      <c r="J22" s="98"/>
    </row>
    <row r="23" spans="1:11" ht="12" customHeight="1">
      <c r="A23" s="204" t="s">
        <v>157</v>
      </c>
      <c r="B23" s="214">
        <v>551</v>
      </c>
      <c r="C23" s="70"/>
      <c r="D23" s="293">
        <v>482</v>
      </c>
      <c r="E23" s="70"/>
      <c r="F23" s="293">
        <v>629</v>
      </c>
      <c r="G23" s="70"/>
      <c r="H23" s="293">
        <v>678</v>
      </c>
      <c r="I23" s="70"/>
      <c r="J23" s="293">
        <v>536</v>
      </c>
    </row>
    <row r="24" spans="1:11" ht="6.95" customHeight="1">
      <c r="A24" s="297"/>
      <c r="B24" s="210"/>
      <c r="C24" s="64"/>
      <c r="D24" s="98"/>
      <c r="E24" s="64"/>
      <c r="F24" s="98"/>
      <c r="G24" s="70"/>
      <c r="H24" s="98"/>
      <c r="I24" s="70"/>
      <c r="J24" s="98"/>
    </row>
    <row r="25" spans="1:11" ht="13.5" thickBot="1">
      <c r="A25" s="297" t="s">
        <v>158</v>
      </c>
      <c r="B25" s="213">
        <v>6785</v>
      </c>
      <c r="C25" s="64"/>
      <c r="D25" s="299">
        <v>3964</v>
      </c>
      <c r="E25" s="64"/>
      <c r="F25" s="299">
        <v>4530</v>
      </c>
      <c r="G25" s="70"/>
      <c r="H25" s="299">
        <v>5637</v>
      </c>
      <c r="I25" s="70"/>
      <c r="J25" s="299">
        <v>8434</v>
      </c>
    </row>
    <row r="26" spans="1:11" ht="6.95" customHeight="1">
      <c r="A26" s="335"/>
      <c r="B26" s="210"/>
      <c r="C26" s="64"/>
      <c r="D26" s="98"/>
      <c r="E26" s="64"/>
      <c r="F26" s="98"/>
      <c r="G26" s="70"/>
      <c r="H26" s="98"/>
      <c r="I26" s="70"/>
      <c r="J26" s="98"/>
    </row>
    <row r="27" spans="1:11" ht="12" customHeight="1">
      <c r="A27" s="5" t="s">
        <v>78</v>
      </c>
      <c r="B27" s="210"/>
      <c r="C27" s="70"/>
      <c r="D27" s="98"/>
      <c r="E27" s="70"/>
      <c r="F27" s="98"/>
      <c r="G27" s="70"/>
      <c r="H27" s="98"/>
      <c r="I27" s="70"/>
      <c r="J27" s="98"/>
    </row>
    <row r="28" spans="1:11" ht="7.5" customHeight="1">
      <c r="A28" s="318"/>
      <c r="B28" s="210"/>
      <c r="C28" s="60"/>
      <c r="D28" s="60"/>
      <c r="E28" s="60"/>
      <c r="F28" s="60"/>
      <c r="G28" s="60"/>
      <c r="H28" s="60"/>
      <c r="I28" s="60"/>
      <c r="J28" s="60"/>
    </row>
    <row r="29" spans="1:11" ht="12" customHeight="1">
      <c r="A29" s="204" t="s">
        <v>44</v>
      </c>
      <c r="B29" s="169">
        <v>6785</v>
      </c>
      <c r="C29" s="336"/>
      <c r="D29" s="160">
        <v>3964</v>
      </c>
      <c r="E29" s="336"/>
      <c r="F29" s="160">
        <v>4530</v>
      </c>
      <c r="G29" s="336"/>
      <c r="H29" s="160">
        <v>5637</v>
      </c>
      <c r="I29" s="336"/>
      <c r="J29" s="172">
        <v>8434</v>
      </c>
    </row>
    <row r="30" spans="1:11" ht="12" customHeight="1">
      <c r="A30" s="204" t="s">
        <v>8</v>
      </c>
      <c r="B30" s="210"/>
      <c r="C30" s="135"/>
      <c r="D30" s="160">
        <v>-35</v>
      </c>
      <c r="E30" s="135"/>
      <c r="F30" s="160">
        <v>-15</v>
      </c>
      <c r="G30" s="135"/>
      <c r="H30" s="160">
        <v>16</v>
      </c>
      <c r="I30" s="135"/>
      <c r="J30" s="139">
        <v>-67</v>
      </c>
    </row>
    <row r="31" spans="1:11" ht="12" customHeight="1">
      <c r="A31" s="204" t="s">
        <v>76</v>
      </c>
      <c r="B31" s="210">
        <v>-148</v>
      </c>
      <c r="C31" s="336"/>
      <c r="D31" s="60">
        <v>652</v>
      </c>
      <c r="E31" s="74"/>
      <c r="F31" s="60">
        <v>575</v>
      </c>
      <c r="G31" s="74"/>
      <c r="H31" s="60">
        <v>-224</v>
      </c>
      <c r="I31" s="74"/>
      <c r="J31" s="337">
        <v>243</v>
      </c>
      <c r="K31" s="218"/>
    </row>
    <row r="32" spans="1:11" ht="12" customHeight="1">
      <c r="A32" s="204" t="s">
        <v>125</v>
      </c>
      <c r="B32" s="210">
        <v>-18.012</v>
      </c>
      <c r="C32" s="338"/>
      <c r="D32" s="139">
        <v>-1084.02</v>
      </c>
      <c r="E32" s="135"/>
      <c r="F32" s="139">
        <v>-70.451999999999998</v>
      </c>
      <c r="G32" s="135"/>
      <c r="H32" s="139">
        <v>-36.119</v>
      </c>
      <c r="I32" s="135"/>
      <c r="J32" s="139">
        <v>-1112</v>
      </c>
      <c r="K32" s="218"/>
    </row>
    <row r="33" spans="1:12" ht="12" customHeight="1">
      <c r="A33" s="204" t="s">
        <v>77</v>
      </c>
      <c r="B33" s="339">
        <v>2</v>
      </c>
      <c r="C33" s="338"/>
      <c r="D33" s="71">
        <v>3</v>
      </c>
      <c r="E33" s="135"/>
      <c r="F33" s="71">
        <v>0.10299999999999443</v>
      </c>
      <c r="G33" s="135"/>
      <c r="H33" s="71">
        <v>11.388999999999999</v>
      </c>
      <c r="I33" s="135"/>
      <c r="J33" s="340">
        <v>91</v>
      </c>
      <c r="K33" s="218"/>
    </row>
    <row r="34" spans="1:12" ht="6.95" customHeight="1">
      <c r="A34" s="204"/>
      <c r="B34" s="171"/>
      <c r="C34" s="135"/>
      <c r="D34" s="139"/>
      <c r="E34" s="135"/>
      <c r="F34" s="139"/>
      <c r="G34" s="135"/>
      <c r="H34" s="139"/>
      <c r="I34" s="135"/>
      <c r="J34" s="139"/>
      <c r="K34" s="218"/>
    </row>
    <row r="35" spans="1:12" ht="13.5" thickBot="1">
      <c r="A35" s="297" t="s">
        <v>45</v>
      </c>
      <c r="B35" s="142">
        <v>6620.9880000000003</v>
      </c>
      <c r="C35" s="74"/>
      <c r="D35" s="143">
        <v>3499.98</v>
      </c>
      <c r="E35" s="74"/>
      <c r="F35" s="143">
        <v>5019.6509999999998</v>
      </c>
      <c r="G35" s="74"/>
      <c r="H35" s="143">
        <v>5404.27</v>
      </c>
      <c r="I35" s="74"/>
      <c r="J35" s="143">
        <v>7589</v>
      </c>
    </row>
    <row r="36" spans="1:12" ht="6.95" customHeight="1">
      <c r="A36" s="204"/>
      <c r="B36" s="210"/>
      <c r="C36" s="135"/>
      <c r="D36" s="159"/>
      <c r="E36" s="135"/>
      <c r="F36" s="159"/>
      <c r="G36" s="135"/>
      <c r="H36" s="159"/>
      <c r="I36" s="135"/>
      <c r="J36" s="159"/>
    </row>
    <row r="37" spans="1:12">
      <c r="A37" s="12" t="s">
        <v>95</v>
      </c>
      <c r="B37" s="210"/>
      <c r="C37" s="60"/>
      <c r="D37" s="60"/>
      <c r="E37" s="60"/>
      <c r="F37" s="60"/>
      <c r="G37" s="60"/>
      <c r="H37" s="60"/>
      <c r="I37" s="60"/>
      <c r="J37" s="60"/>
    </row>
    <row r="38" spans="1:12" ht="7.5" customHeight="1">
      <c r="A38" s="318"/>
      <c r="B38" s="210"/>
      <c r="C38" s="60"/>
      <c r="D38" s="60"/>
      <c r="E38" s="60"/>
      <c r="F38" s="60"/>
      <c r="G38" s="60"/>
      <c r="H38" s="60"/>
      <c r="I38" s="60"/>
      <c r="J38" s="60"/>
    </row>
    <row r="39" spans="1:12" ht="12" customHeight="1">
      <c r="A39" s="318" t="s">
        <v>15</v>
      </c>
      <c r="B39" s="210"/>
      <c r="C39" s="60"/>
      <c r="D39" s="60"/>
      <c r="E39" s="60"/>
      <c r="F39" s="60"/>
      <c r="G39" s="60"/>
      <c r="H39" s="60"/>
      <c r="I39" s="60"/>
      <c r="J39" s="60"/>
      <c r="K39" s="218"/>
      <c r="L39" s="218"/>
    </row>
    <row r="40" spans="1:12" s="218" customFormat="1" ht="12" customHeight="1">
      <c r="A40" s="108" t="s">
        <v>82</v>
      </c>
      <c r="B40" s="210">
        <v>-142</v>
      </c>
      <c r="C40" s="66"/>
      <c r="D40" s="60">
        <v>50</v>
      </c>
      <c r="E40" s="60"/>
      <c r="F40" s="60">
        <v>168</v>
      </c>
      <c r="G40" s="60"/>
      <c r="H40" s="60">
        <v>209</v>
      </c>
      <c r="I40" s="60"/>
      <c r="J40" s="60">
        <v>84</v>
      </c>
    </row>
    <row r="41" spans="1:12" s="218" customFormat="1" ht="12" customHeight="1">
      <c r="A41" s="108" t="s">
        <v>83</v>
      </c>
      <c r="B41" s="210">
        <v>0</v>
      </c>
      <c r="C41" s="163"/>
      <c r="D41" s="139">
        <v>-8</v>
      </c>
      <c r="E41" s="139"/>
      <c r="F41" s="139">
        <v>0</v>
      </c>
      <c r="G41" s="139"/>
      <c r="H41" s="139">
        <v>0</v>
      </c>
      <c r="I41" s="139"/>
      <c r="J41" s="139">
        <v>-138</v>
      </c>
    </row>
    <row r="42" spans="1:12" s="218" customFormat="1" ht="12" customHeight="1">
      <c r="A42" s="108" t="s">
        <v>92</v>
      </c>
      <c r="B42" s="210">
        <v>0</v>
      </c>
      <c r="C42" s="163"/>
      <c r="D42" s="139">
        <v>0</v>
      </c>
      <c r="E42" s="139"/>
      <c r="F42" s="139">
        <v>0</v>
      </c>
      <c r="G42" s="139"/>
      <c r="H42" s="139">
        <v>0</v>
      </c>
      <c r="I42" s="139"/>
      <c r="J42" s="139">
        <v>-199</v>
      </c>
    </row>
    <row r="43" spans="1:12" s="218" customFormat="1" ht="12" customHeight="1">
      <c r="A43" s="108" t="s">
        <v>159</v>
      </c>
      <c r="B43" s="210">
        <v>-30</v>
      </c>
      <c r="C43" s="66"/>
      <c r="D43" s="60">
        <v>-125</v>
      </c>
      <c r="E43" s="60"/>
      <c r="F43" s="60">
        <v>3</v>
      </c>
      <c r="G43" s="60"/>
      <c r="H43" s="60">
        <v>-1</v>
      </c>
      <c r="I43" s="60"/>
      <c r="J43" s="60">
        <v>0</v>
      </c>
    </row>
    <row r="44" spans="1:12" s="218" customFormat="1" ht="12" customHeight="1">
      <c r="A44" s="108" t="s">
        <v>84</v>
      </c>
      <c r="B44" s="210">
        <v>0</v>
      </c>
      <c r="C44" s="66"/>
      <c r="D44" s="60">
        <v>0</v>
      </c>
      <c r="E44" s="60"/>
      <c r="F44" s="60">
        <v>0</v>
      </c>
      <c r="G44" s="60"/>
      <c r="H44" s="60">
        <v>0</v>
      </c>
      <c r="I44" s="60"/>
      <c r="J44" s="60">
        <v>-279</v>
      </c>
    </row>
    <row r="45" spans="1:12" s="218" customFormat="1" ht="12" customHeight="1">
      <c r="A45" s="108" t="s">
        <v>80</v>
      </c>
      <c r="B45" s="210">
        <v>30</v>
      </c>
      <c r="C45" s="66"/>
      <c r="D45" s="60">
        <v>-195</v>
      </c>
      <c r="E45" s="60"/>
      <c r="F45" s="60">
        <v>-151</v>
      </c>
      <c r="G45" s="60"/>
      <c r="H45" s="60">
        <v>-21</v>
      </c>
      <c r="I45" s="60"/>
      <c r="J45" s="60">
        <v>472</v>
      </c>
    </row>
    <row r="46" spans="1:12" s="218" customFormat="1" ht="25.5" customHeight="1">
      <c r="A46" s="305" t="s">
        <v>169</v>
      </c>
      <c r="B46" s="210">
        <v>0</v>
      </c>
      <c r="C46" s="66"/>
      <c r="D46" s="60">
        <v>0</v>
      </c>
      <c r="E46" s="60"/>
      <c r="F46" s="60">
        <v>0</v>
      </c>
      <c r="G46" s="60"/>
      <c r="H46" s="60">
        <v>0</v>
      </c>
      <c r="I46" s="60"/>
      <c r="J46" s="60">
        <v>442</v>
      </c>
    </row>
    <row r="47" spans="1:12" s="218" customFormat="1" ht="15.75" customHeight="1">
      <c r="A47" s="108" t="s">
        <v>91</v>
      </c>
      <c r="B47" s="210">
        <v>0</v>
      </c>
      <c r="C47" s="338"/>
      <c r="D47" s="135">
        <v>0</v>
      </c>
      <c r="E47" s="135"/>
      <c r="F47" s="135">
        <v>0</v>
      </c>
      <c r="G47" s="135"/>
      <c r="H47" s="135">
        <v>0</v>
      </c>
      <c r="I47" s="135"/>
      <c r="J47" s="135">
        <v>553</v>
      </c>
    </row>
    <row r="48" spans="1:12" ht="12" customHeight="1">
      <c r="B48" s="211"/>
      <c r="C48" s="219"/>
      <c r="D48" s="341"/>
      <c r="E48" s="219"/>
      <c r="F48" s="341"/>
      <c r="G48" s="219"/>
      <c r="H48" s="341"/>
      <c r="I48" s="219"/>
      <c r="J48" s="341"/>
      <c r="K48" s="218"/>
      <c r="L48" s="218"/>
    </row>
    <row r="49" spans="1:12" ht="6.95" customHeight="1">
      <c r="A49" s="21"/>
      <c r="B49" s="319"/>
      <c r="C49" s="74"/>
      <c r="D49" s="74"/>
      <c r="E49" s="74"/>
      <c r="F49" s="135"/>
      <c r="G49" s="74"/>
      <c r="H49" s="135"/>
      <c r="I49" s="74"/>
      <c r="J49" s="135"/>
      <c r="K49" s="218"/>
      <c r="L49" s="218"/>
    </row>
    <row r="50" spans="1:12" ht="13.5" thickBot="1">
      <c r="A50" s="212"/>
      <c r="B50" s="213">
        <v>-142</v>
      </c>
      <c r="C50" s="74"/>
      <c r="D50" s="73">
        <v>-278</v>
      </c>
      <c r="E50" s="74"/>
      <c r="F50" s="73">
        <v>20</v>
      </c>
      <c r="G50" s="74"/>
      <c r="H50" s="73">
        <v>187</v>
      </c>
      <c r="I50" s="74"/>
      <c r="J50" s="73">
        <v>935</v>
      </c>
      <c r="K50" s="218"/>
      <c r="L50" s="218"/>
    </row>
    <row r="51" spans="1:12" ht="6.95" customHeight="1">
      <c r="A51" s="212"/>
      <c r="B51" s="290"/>
      <c r="C51" s="74"/>
      <c r="D51" s="74"/>
      <c r="E51" s="74"/>
      <c r="F51" s="74"/>
      <c r="G51" s="74"/>
      <c r="H51" s="60"/>
      <c r="I51" s="74"/>
      <c r="J51" s="60"/>
      <c r="K51" s="218"/>
      <c r="L51" s="218"/>
    </row>
    <row r="52" spans="1:12" ht="12" customHeight="1">
      <c r="A52" s="318" t="s">
        <v>16</v>
      </c>
      <c r="B52" s="210"/>
      <c r="C52" s="74"/>
      <c r="D52" s="74"/>
      <c r="E52" s="74"/>
      <c r="F52" s="74"/>
      <c r="G52" s="74"/>
      <c r="H52" s="60"/>
      <c r="I52" s="74"/>
      <c r="J52" s="60"/>
      <c r="K52" s="218"/>
      <c r="L52" s="218"/>
    </row>
    <row r="53" spans="1:12" ht="12" customHeight="1">
      <c r="A53" s="108" t="s">
        <v>85</v>
      </c>
      <c r="B53" s="210">
        <v>-83</v>
      </c>
      <c r="C53" s="336"/>
      <c r="D53" s="60">
        <v>-395</v>
      </c>
      <c r="E53" s="74"/>
      <c r="F53" s="60">
        <v>-428</v>
      </c>
      <c r="G53" s="74"/>
      <c r="H53" s="60">
        <v>-248</v>
      </c>
      <c r="I53" s="74"/>
      <c r="J53" s="60">
        <v>-164</v>
      </c>
      <c r="K53" s="218"/>
      <c r="L53" s="218"/>
    </row>
    <row r="54" spans="1:12" ht="12" customHeight="1">
      <c r="A54" s="108" t="s">
        <v>86</v>
      </c>
      <c r="B54" s="210">
        <v>-40</v>
      </c>
      <c r="C54" s="336"/>
      <c r="D54" s="60">
        <v>-87</v>
      </c>
      <c r="E54" s="74"/>
      <c r="F54" s="60">
        <v>-158</v>
      </c>
      <c r="G54" s="74"/>
      <c r="H54" s="60">
        <v>-163</v>
      </c>
      <c r="I54" s="74"/>
      <c r="J54" s="60">
        <v>-75</v>
      </c>
      <c r="K54" s="218"/>
      <c r="L54" s="218"/>
    </row>
    <row r="55" spans="1:12" s="218" customFormat="1" ht="12" customHeight="1">
      <c r="A55" s="108" t="s">
        <v>88</v>
      </c>
      <c r="B55" s="210">
        <v>0</v>
      </c>
      <c r="C55" s="338"/>
      <c r="D55" s="139">
        <v>0</v>
      </c>
      <c r="E55" s="135"/>
      <c r="F55" s="139">
        <v>0</v>
      </c>
      <c r="G55" s="135"/>
      <c r="H55" s="139">
        <v>430</v>
      </c>
      <c r="I55" s="135"/>
      <c r="J55" s="139">
        <v>0</v>
      </c>
    </row>
    <row r="56" spans="1:12" ht="12" customHeight="1">
      <c r="A56" s="108" t="s">
        <v>93</v>
      </c>
      <c r="B56" s="319">
        <v>0</v>
      </c>
      <c r="C56" s="338"/>
      <c r="D56" s="135">
        <v>0</v>
      </c>
      <c r="E56" s="135"/>
      <c r="F56" s="135">
        <v>0</v>
      </c>
      <c r="G56" s="135"/>
      <c r="H56" s="135">
        <v>0</v>
      </c>
      <c r="I56" s="135"/>
      <c r="J56" s="135">
        <v>-100</v>
      </c>
      <c r="K56" s="218"/>
      <c r="L56" s="218"/>
    </row>
    <row r="57" spans="1:12" ht="12" customHeight="1">
      <c r="A57" s="108" t="s">
        <v>167</v>
      </c>
      <c r="B57" s="319">
        <v>0</v>
      </c>
      <c r="C57" s="338"/>
      <c r="D57" s="135">
        <v>0</v>
      </c>
      <c r="E57" s="135"/>
      <c r="F57" s="135">
        <v>0</v>
      </c>
      <c r="G57" s="135"/>
      <c r="H57" s="135">
        <v>-298</v>
      </c>
      <c r="I57" s="135"/>
      <c r="J57" s="135">
        <v>0</v>
      </c>
      <c r="K57" s="218"/>
      <c r="L57" s="218"/>
    </row>
    <row r="58" spans="1:12" ht="12" customHeight="1">
      <c r="A58" s="108" t="s">
        <v>87</v>
      </c>
      <c r="B58" s="319">
        <v>0</v>
      </c>
      <c r="C58" s="338"/>
      <c r="D58" s="135">
        <v>-35</v>
      </c>
      <c r="E58" s="135"/>
      <c r="F58" s="135">
        <v>-198</v>
      </c>
      <c r="G58" s="135"/>
      <c r="H58" s="135">
        <v>0</v>
      </c>
      <c r="I58" s="135"/>
      <c r="J58" s="135">
        <v>-119</v>
      </c>
      <c r="K58" s="218"/>
      <c r="L58" s="218"/>
    </row>
    <row r="59" spans="1:12" ht="12" customHeight="1">
      <c r="A59" s="108" t="s">
        <v>89</v>
      </c>
      <c r="B59" s="211">
        <v>0</v>
      </c>
      <c r="C59" s="338"/>
      <c r="D59" s="71">
        <v>-907</v>
      </c>
      <c r="E59" s="135"/>
      <c r="F59" s="71">
        <v>0</v>
      </c>
      <c r="G59" s="135"/>
      <c r="H59" s="71">
        <v>-9</v>
      </c>
      <c r="I59" s="135"/>
      <c r="J59" s="71">
        <v>0</v>
      </c>
      <c r="K59" s="218"/>
      <c r="L59" s="218"/>
    </row>
    <row r="60" spans="1:12" ht="6.95" customHeight="1">
      <c r="A60" s="204"/>
      <c r="B60" s="171"/>
      <c r="C60" s="135"/>
      <c r="D60" s="74"/>
      <c r="E60" s="74"/>
      <c r="F60" s="135"/>
      <c r="G60" s="74"/>
      <c r="H60" s="135"/>
      <c r="I60" s="74"/>
      <c r="J60" s="135"/>
      <c r="K60" s="218"/>
      <c r="L60" s="218"/>
    </row>
    <row r="61" spans="1:12" ht="13.5" thickBot="1">
      <c r="A61" s="212"/>
      <c r="B61" s="213">
        <v>-123</v>
      </c>
      <c r="C61" s="74"/>
      <c r="D61" s="73">
        <v>-1424</v>
      </c>
      <c r="E61" s="74"/>
      <c r="F61" s="73">
        <v>-784</v>
      </c>
      <c r="G61" s="74"/>
      <c r="H61" s="73">
        <v>-288</v>
      </c>
      <c r="I61" s="74"/>
      <c r="J61" s="73">
        <v>-458</v>
      </c>
      <c r="K61" s="218"/>
      <c r="L61" s="218"/>
    </row>
    <row r="62" spans="1:12" ht="6.95" customHeight="1">
      <c r="A62" s="204"/>
      <c r="B62" s="204"/>
      <c r="C62" s="212"/>
      <c r="D62" s="212"/>
      <c r="E62" s="212"/>
      <c r="F62" s="212"/>
      <c r="G62" s="212"/>
      <c r="H62" s="212"/>
      <c r="I62" s="212"/>
      <c r="J62" s="212"/>
      <c r="K62" s="218"/>
      <c r="L62" s="218"/>
    </row>
    <row r="63" spans="1:12">
      <c r="A63" s="7" t="s">
        <v>72</v>
      </c>
      <c r="B63" s="204"/>
      <c r="C63" s="212"/>
      <c r="D63" s="212"/>
      <c r="E63" s="212"/>
      <c r="F63" s="212"/>
      <c r="G63" s="212"/>
      <c r="H63" s="212"/>
      <c r="I63" s="212"/>
      <c r="J63" s="212"/>
      <c r="K63" s="218"/>
      <c r="L63" s="218"/>
    </row>
    <row r="64" spans="1:12" ht="12" customHeight="1">
      <c r="A64" s="204"/>
      <c r="B64" s="343" t="s">
        <v>109</v>
      </c>
      <c r="C64" s="343"/>
      <c r="D64" s="343"/>
      <c r="E64" s="343"/>
      <c r="F64" s="343"/>
      <c r="G64" s="343"/>
      <c r="H64" s="343"/>
      <c r="I64" s="343"/>
      <c r="J64" s="343"/>
    </row>
    <row r="65" spans="1:11" ht="12" customHeight="1">
      <c r="A65" s="204"/>
      <c r="B65" s="320" t="s">
        <v>10</v>
      </c>
      <c r="C65" s="349"/>
      <c r="D65" s="311" t="s">
        <v>11</v>
      </c>
      <c r="E65" s="349"/>
      <c r="F65" s="311" t="s">
        <v>12</v>
      </c>
      <c r="G65" s="351"/>
      <c r="H65" s="311" t="s">
        <v>13</v>
      </c>
      <c r="I65" s="351"/>
      <c r="J65" s="311" t="s">
        <v>10</v>
      </c>
    </row>
    <row r="66" spans="1:11" ht="12" customHeight="1">
      <c r="A66" s="204"/>
      <c r="B66" s="321">
        <v>2014</v>
      </c>
      <c r="C66" s="349"/>
      <c r="D66" s="312">
        <v>2013</v>
      </c>
      <c r="E66" s="350"/>
      <c r="F66" s="312">
        <v>2013</v>
      </c>
      <c r="G66" s="351"/>
      <c r="H66" s="312">
        <v>2013</v>
      </c>
      <c r="I66" s="351"/>
      <c r="J66" s="312">
        <v>2013</v>
      </c>
    </row>
    <row r="67" spans="1:11" ht="12" customHeight="1">
      <c r="A67" s="204"/>
      <c r="B67" s="322" t="s">
        <v>1</v>
      </c>
      <c r="C67" s="229"/>
      <c r="D67" s="229" t="s">
        <v>1</v>
      </c>
      <c r="E67" s="230"/>
      <c r="F67" s="229" t="s">
        <v>1</v>
      </c>
      <c r="G67" s="229"/>
      <c r="H67" s="229" t="s">
        <v>1</v>
      </c>
      <c r="I67" s="229"/>
      <c r="J67" s="229" t="s">
        <v>1</v>
      </c>
    </row>
    <row r="68" spans="1:11" ht="6.95" customHeight="1">
      <c r="A68" s="204"/>
      <c r="B68" s="323"/>
      <c r="C68" s="252"/>
      <c r="D68" s="252"/>
      <c r="E68" s="253"/>
      <c r="F68" s="252"/>
      <c r="G68" s="252"/>
      <c r="H68" s="252"/>
      <c r="I68" s="252"/>
      <c r="J68" s="252"/>
      <c r="K68" s="218"/>
    </row>
    <row r="69" spans="1:11" ht="12" customHeight="1">
      <c r="A69" s="204" t="s">
        <v>73</v>
      </c>
      <c r="B69" s="210">
        <v>1009830</v>
      </c>
      <c r="C69" s="324"/>
      <c r="D69" s="98">
        <v>992089</v>
      </c>
      <c r="E69" s="98"/>
      <c r="F69" s="98">
        <v>977047</v>
      </c>
      <c r="G69" s="98"/>
      <c r="H69" s="98">
        <v>938294</v>
      </c>
      <c r="I69" s="98"/>
      <c r="J69" s="98">
        <v>926225</v>
      </c>
      <c r="K69" s="218"/>
    </row>
    <row r="70" spans="1:11" ht="12" customHeight="1">
      <c r="A70" s="204" t="s">
        <v>171</v>
      </c>
      <c r="B70" s="210">
        <v>1366034</v>
      </c>
      <c r="C70" s="324"/>
      <c r="D70" s="98">
        <v>1361297</v>
      </c>
      <c r="E70" s="98"/>
      <c r="F70" s="98">
        <v>1317707</v>
      </c>
      <c r="G70" s="98"/>
      <c r="H70" s="98">
        <v>1266905</v>
      </c>
      <c r="I70" s="98"/>
      <c r="J70" s="98">
        <v>1272526</v>
      </c>
      <c r="K70" s="218"/>
    </row>
    <row r="71" spans="1:11" ht="12" customHeight="1">
      <c r="A71" s="204"/>
      <c r="B71" s="325"/>
      <c r="C71" s="280"/>
      <c r="D71" s="204"/>
      <c r="E71" s="204"/>
      <c r="F71" s="204"/>
      <c r="G71" s="204"/>
      <c r="H71" s="204"/>
      <c r="I71" s="204"/>
      <c r="J71" s="204"/>
      <c r="K71" s="218"/>
    </row>
    <row r="72" spans="1:11" ht="12" customHeight="1">
      <c r="A72" s="204"/>
      <c r="B72" s="326" t="s">
        <v>124</v>
      </c>
      <c r="C72" s="327"/>
      <c r="D72" s="327" t="s">
        <v>124</v>
      </c>
      <c r="E72" s="328"/>
      <c r="F72" s="327" t="s">
        <v>124</v>
      </c>
      <c r="G72" s="327"/>
      <c r="H72" s="327" t="s">
        <v>124</v>
      </c>
      <c r="I72" s="327"/>
      <c r="J72" s="327" t="s">
        <v>124</v>
      </c>
      <c r="K72" s="218"/>
    </row>
    <row r="73" spans="1:11" ht="6.95" customHeight="1">
      <c r="A73" s="204"/>
      <c r="B73" s="323"/>
      <c r="C73" s="252"/>
      <c r="D73" s="252"/>
      <c r="E73" s="253"/>
      <c r="F73" s="252"/>
      <c r="G73" s="252"/>
      <c r="H73" s="252"/>
      <c r="I73" s="252"/>
      <c r="J73" s="252"/>
      <c r="K73" s="218"/>
    </row>
    <row r="74" spans="1:11" ht="12" customHeight="1">
      <c r="A74" s="204" t="s">
        <v>62</v>
      </c>
      <c r="B74" s="342">
        <v>1257.7</v>
      </c>
      <c r="C74" s="38"/>
      <c r="D74" s="38">
        <v>1092.7</v>
      </c>
      <c r="E74" s="38"/>
      <c r="F74" s="38">
        <v>1098.9000000000001</v>
      </c>
      <c r="G74" s="38"/>
      <c r="H74" s="38">
        <v>1104.8</v>
      </c>
      <c r="I74" s="38"/>
      <c r="J74" s="38">
        <v>1097.8</v>
      </c>
      <c r="K74" s="218"/>
    </row>
    <row r="75" spans="1:11" ht="6.95" customHeight="1">
      <c r="K75" s="218"/>
    </row>
    <row r="76" spans="1:11">
      <c r="K76" s="218"/>
    </row>
    <row r="77" spans="1:11" ht="78.95" customHeight="1">
      <c r="A77" s="348" t="s">
        <v>162</v>
      </c>
      <c r="B77" s="348"/>
      <c r="C77" s="348"/>
      <c r="D77" s="348"/>
      <c r="E77" s="348"/>
      <c r="F77" s="348"/>
      <c r="G77" s="348"/>
      <c r="H77" s="348"/>
      <c r="I77" s="348"/>
      <c r="J77" s="348"/>
    </row>
    <row r="78" spans="1:11" ht="6.95" customHeight="1"/>
    <row r="79" spans="1:11" ht="38.25" customHeight="1">
      <c r="A79" s="348" t="s">
        <v>127</v>
      </c>
      <c r="B79" s="348"/>
      <c r="C79" s="348"/>
      <c r="D79" s="348"/>
      <c r="E79" s="348"/>
      <c r="F79" s="348"/>
      <c r="G79" s="348"/>
      <c r="H79" s="348"/>
      <c r="I79" s="348"/>
      <c r="J79" s="348"/>
    </row>
    <row r="80" spans="1:11" ht="6.95" customHeight="1"/>
    <row r="81" spans="1:1">
      <c r="A81" s="51" t="s">
        <v>170</v>
      </c>
    </row>
  </sheetData>
  <mergeCells count="13">
    <mergeCell ref="A79:J79"/>
    <mergeCell ref="B64:J64"/>
    <mergeCell ref="C65:C66"/>
    <mergeCell ref="E65:E66"/>
    <mergeCell ref="G65:G66"/>
    <mergeCell ref="I65:I66"/>
    <mergeCell ref="A77:J77"/>
    <mergeCell ref="B3:J3"/>
    <mergeCell ref="A4:A5"/>
    <mergeCell ref="C4:C5"/>
    <mergeCell ref="E4:E5"/>
    <mergeCell ref="G4:G5"/>
    <mergeCell ref="I4:I5"/>
  </mergeCells>
  <pageMargins left="0.70866141732283472" right="0.70866141732283472" top="0.74803149606299213" bottom="0.74803149606299213" header="0.31496062992125984" footer="0.31496062992125984"/>
  <pageSetup paperSize="9" scale="75" orientation="portrait" r:id="rId1"/>
  <header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Normal="100" workbookViewId="0">
      <pane xSplit="1" ySplit="7" topLeftCell="B59"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55.42578125" style="51" customWidth="1"/>
    <col min="2" max="2" width="9.140625" style="51"/>
    <col min="3" max="3" width="2.7109375" style="51" customWidth="1"/>
    <col min="4" max="4" width="9.140625" style="51"/>
    <col min="5" max="5" width="2.7109375" style="51" customWidth="1"/>
    <col min="6" max="6" width="9.140625" style="51"/>
    <col min="7" max="7" width="2.7109375" style="51" customWidth="1"/>
    <col min="8" max="8" width="9.140625" style="51"/>
    <col min="9" max="9" width="2.7109375" style="51" customWidth="1"/>
    <col min="10" max="16384" width="9.140625" style="51"/>
  </cols>
  <sheetData>
    <row r="1" spans="1:10" ht="14.25">
      <c r="A1" s="4" t="s">
        <v>108</v>
      </c>
    </row>
    <row r="2" spans="1:10">
      <c r="A2" s="3" t="s">
        <v>63</v>
      </c>
    </row>
    <row r="3" spans="1:10" ht="12" customHeight="1">
      <c r="A3" s="282"/>
      <c r="B3" s="343" t="s">
        <v>0</v>
      </c>
      <c r="C3" s="343"/>
      <c r="D3" s="343"/>
      <c r="E3" s="343"/>
      <c r="F3" s="343"/>
      <c r="G3" s="343"/>
      <c r="H3" s="343"/>
      <c r="I3" s="343"/>
      <c r="J3" s="343"/>
    </row>
    <row r="4" spans="1:10" ht="12" customHeight="1">
      <c r="A4" s="344"/>
      <c r="B4" s="313" t="s">
        <v>10</v>
      </c>
      <c r="C4" s="345"/>
      <c r="D4" s="284" t="s">
        <v>11</v>
      </c>
      <c r="E4" s="345"/>
      <c r="F4" s="284" t="s">
        <v>12</v>
      </c>
      <c r="G4" s="347"/>
      <c r="H4" s="284" t="s">
        <v>13</v>
      </c>
      <c r="I4" s="347"/>
      <c r="J4" s="284" t="s">
        <v>10</v>
      </c>
    </row>
    <row r="5" spans="1:10" ht="12" customHeight="1">
      <c r="A5" s="344"/>
      <c r="B5" s="314">
        <v>2014</v>
      </c>
      <c r="C5" s="345"/>
      <c r="D5" s="286">
        <v>2013</v>
      </c>
      <c r="E5" s="346"/>
      <c r="F5" s="286">
        <v>2013</v>
      </c>
      <c r="G5" s="347"/>
      <c r="H5" s="286">
        <v>2013</v>
      </c>
      <c r="I5" s="347"/>
      <c r="J5" s="286">
        <v>2013</v>
      </c>
    </row>
    <row r="6" spans="1:10" ht="12" customHeight="1">
      <c r="A6" s="282"/>
      <c r="B6" s="315" t="s">
        <v>1</v>
      </c>
      <c r="C6" s="288"/>
      <c r="D6" s="288" t="s">
        <v>1</v>
      </c>
      <c r="E6" s="289"/>
      <c r="F6" s="288" t="s">
        <v>1</v>
      </c>
      <c r="G6" s="288"/>
      <c r="H6" s="288" t="s">
        <v>1</v>
      </c>
      <c r="I6" s="288"/>
      <c r="J6" s="288" t="s">
        <v>1</v>
      </c>
    </row>
    <row r="7" spans="1:10" ht="6.95" customHeight="1">
      <c r="A7" s="282"/>
      <c r="B7" s="210"/>
      <c r="C7" s="64"/>
      <c r="D7" s="98"/>
      <c r="E7" s="64"/>
      <c r="F7" s="98"/>
      <c r="G7" s="70"/>
      <c r="H7" s="98"/>
      <c r="I7" s="70"/>
      <c r="J7" s="98"/>
    </row>
    <row r="8" spans="1:10" ht="12" customHeight="1">
      <c r="A8" s="204" t="s">
        <v>150</v>
      </c>
      <c r="B8" s="210">
        <v>4352</v>
      </c>
      <c r="C8" s="64"/>
      <c r="D8" s="98">
        <v>4518</v>
      </c>
      <c r="E8" s="64"/>
      <c r="F8" s="98">
        <v>4511</v>
      </c>
      <c r="G8" s="70"/>
      <c r="H8" s="98">
        <v>4561</v>
      </c>
      <c r="I8" s="70"/>
      <c r="J8" s="98">
        <v>4748</v>
      </c>
    </row>
    <row r="9" spans="1:10" ht="12" customHeight="1">
      <c r="A9" s="204" t="s">
        <v>151</v>
      </c>
      <c r="B9" s="210">
        <v>1629</v>
      </c>
      <c r="C9" s="64"/>
      <c r="D9" s="98">
        <v>1715</v>
      </c>
      <c r="E9" s="64"/>
      <c r="F9" s="98">
        <v>1721</v>
      </c>
      <c r="G9" s="70"/>
      <c r="H9" s="98">
        <v>1812</v>
      </c>
      <c r="I9" s="70"/>
      <c r="J9" s="98">
        <v>1773</v>
      </c>
    </row>
    <row r="10" spans="1:10" ht="12" customHeight="1">
      <c r="A10" s="204" t="s">
        <v>152</v>
      </c>
      <c r="B10" s="210">
        <v>24</v>
      </c>
      <c r="C10" s="64"/>
      <c r="D10" s="98">
        <v>228</v>
      </c>
      <c r="E10" s="64"/>
      <c r="F10" s="98">
        <v>184</v>
      </c>
      <c r="G10" s="70"/>
      <c r="H10" s="98">
        <v>267</v>
      </c>
      <c r="I10" s="70"/>
      <c r="J10" s="98">
        <v>8</v>
      </c>
    </row>
    <row r="11" spans="1:10" ht="12" customHeight="1">
      <c r="A11" s="204" t="s">
        <v>153</v>
      </c>
      <c r="B11" s="214">
        <v>239</v>
      </c>
      <c r="C11" s="64"/>
      <c r="D11" s="293">
        <v>349</v>
      </c>
      <c r="E11" s="64"/>
      <c r="F11" s="293">
        <v>225</v>
      </c>
      <c r="G11" s="70"/>
      <c r="H11" s="293">
        <v>-64</v>
      </c>
      <c r="I11" s="70"/>
      <c r="J11" s="293">
        <v>184</v>
      </c>
    </row>
    <row r="12" spans="1:10" ht="6.95" customHeight="1">
      <c r="A12" s="294"/>
      <c r="B12" s="210"/>
      <c r="C12" s="64"/>
      <c r="D12" s="98"/>
      <c r="E12" s="64"/>
      <c r="F12" s="98"/>
      <c r="G12" s="70"/>
      <c r="H12" s="98"/>
      <c r="I12" s="70"/>
      <c r="J12" s="98"/>
    </row>
    <row r="13" spans="1:10" ht="25.5">
      <c r="A13" s="295" t="s">
        <v>154</v>
      </c>
      <c r="B13" s="210">
        <v>6244</v>
      </c>
      <c r="C13" s="64"/>
      <c r="D13" s="98">
        <v>6810</v>
      </c>
      <c r="E13" s="64"/>
      <c r="F13" s="98">
        <v>6641</v>
      </c>
      <c r="G13" s="70"/>
      <c r="H13" s="98">
        <v>6576</v>
      </c>
      <c r="I13" s="70"/>
      <c r="J13" s="98">
        <v>6713</v>
      </c>
    </row>
    <row r="14" spans="1:10" ht="6.95" customHeight="1">
      <c r="A14" s="296"/>
      <c r="B14" s="210"/>
      <c r="C14" s="64"/>
      <c r="D14" s="98"/>
      <c r="E14" s="64"/>
      <c r="F14" s="98"/>
      <c r="G14" s="70"/>
      <c r="H14" s="98"/>
      <c r="I14" s="70"/>
      <c r="J14" s="98"/>
    </row>
    <row r="15" spans="1:10">
      <c r="A15" s="204" t="s">
        <v>155</v>
      </c>
      <c r="B15" s="214">
        <v>-604</v>
      </c>
      <c r="C15" s="68"/>
      <c r="D15" s="87">
        <v>-686</v>
      </c>
      <c r="E15" s="68"/>
      <c r="F15" s="87">
        <v>-773</v>
      </c>
      <c r="G15" s="93"/>
      <c r="H15" s="87">
        <v>-878</v>
      </c>
      <c r="I15" s="93"/>
      <c r="J15" s="87">
        <v>-890</v>
      </c>
    </row>
    <row r="16" spans="1:10" ht="6.95" customHeight="1">
      <c r="A16" s="297"/>
      <c r="B16" s="210"/>
      <c r="C16" s="64"/>
      <c r="D16" s="98"/>
      <c r="E16" s="64"/>
      <c r="F16" s="98"/>
      <c r="G16" s="70"/>
      <c r="H16" s="98"/>
      <c r="I16" s="70"/>
      <c r="J16" s="98"/>
    </row>
    <row r="17" spans="1:10">
      <c r="A17" s="297" t="s">
        <v>156</v>
      </c>
      <c r="B17" s="210">
        <f>+B13+B15</f>
        <v>5640</v>
      </c>
      <c r="C17" s="64"/>
      <c r="D17" s="98">
        <f>D13+D15</f>
        <v>6124</v>
      </c>
      <c r="E17" s="64"/>
      <c r="F17" s="98">
        <f>F13+F15</f>
        <v>5868</v>
      </c>
      <c r="G17" s="70"/>
      <c r="H17" s="98">
        <f>H13+H15</f>
        <v>5698</v>
      </c>
      <c r="I17" s="70"/>
      <c r="J17" s="98">
        <f>+J13+J15</f>
        <v>5823</v>
      </c>
    </row>
    <row r="18" spans="1:10" ht="6.95" customHeight="1">
      <c r="A18" s="204"/>
      <c r="B18" s="210"/>
      <c r="C18" s="64"/>
      <c r="D18" s="98"/>
      <c r="E18" s="64"/>
      <c r="F18" s="98"/>
      <c r="G18" s="70"/>
      <c r="H18" s="98"/>
      <c r="I18" s="70"/>
      <c r="J18" s="98"/>
    </row>
    <row r="19" spans="1:10">
      <c r="A19" s="204" t="s">
        <v>5</v>
      </c>
      <c r="B19" s="214">
        <v>-4016</v>
      </c>
      <c r="C19" s="68"/>
      <c r="D19" s="87">
        <v>-4421</v>
      </c>
      <c r="E19" s="68"/>
      <c r="F19" s="87">
        <v>-4376</v>
      </c>
      <c r="G19" s="93"/>
      <c r="H19" s="87">
        <v>-4112</v>
      </c>
      <c r="I19" s="93"/>
      <c r="J19" s="87">
        <v>-4339</v>
      </c>
    </row>
    <row r="20" spans="1:10" ht="6.95" customHeight="1">
      <c r="A20" s="297"/>
      <c r="B20" s="210"/>
      <c r="C20" s="64"/>
      <c r="D20" s="98"/>
      <c r="E20" s="64"/>
      <c r="F20" s="98"/>
      <c r="G20" s="70"/>
      <c r="H20" s="98"/>
      <c r="I20" s="70"/>
      <c r="J20" s="98"/>
    </row>
    <row r="21" spans="1:10">
      <c r="A21" s="297" t="s">
        <v>48</v>
      </c>
      <c r="B21" s="210">
        <f>+B17+B19</f>
        <v>1624</v>
      </c>
      <c r="C21" s="64"/>
      <c r="D21" s="98">
        <f>D17+D19</f>
        <v>1703</v>
      </c>
      <c r="E21" s="64"/>
      <c r="F21" s="98">
        <f>F17+F19</f>
        <v>1492</v>
      </c>
      <c r="G21" s="70"/>
      <c r="H21" s="98">
        <f>H17+H19</f>
        <v>1586</v>
      </c>
      <c r="I21" s="70"/>
      <c r="J21" s="98">
        <f>J17+J19</f>
        <v>1484</v>
      </c>
    </row>
    <row r="22" spans="1:10" ht="6.95" customHeight="1">
      <c r="A22" s="298"/>
      <c r="B22" s="316"/>
      <c r="C22" s="70"/>
      <c r="D22" s="98"/>
      <c r="E22" s="70"/>
      <c r="F22" s="98"/>
      <c r="G22" s="70"/>
      <c r="H22" s="98"/>
      <c r="I22" s="70"/>
      <c r="J22" s="98"/>
    </row>
    <row r="23" spans="1:10" ht="12" customHeight="1">
      <c r="A23" s="204" t="s">
        <v>157</v>
      </c>
      <c r="B23" s="214">
        <v>88</v>
      </c>
      <c r="C23" s="70"/>
      <c r="D23" s="293">
        <v>94</v>
      </c>
      <c r="E23" s="70"/>
      <c r="F23" s="293">
        <v>93</v>
      </c>
      <c r="G23" s="70"/>
      <c r="H23" s="293">
        <v>114</v>
      </c>
      <c r="I23" s="70"/>
      <c r="J23" s="293">
        <v>83</v>
      </c>
    </row>
    <row r="24" spans="1:10" ht="6.95" customHeight="1">
      <c r="A24" s="297"/>
      <c r="B24" s="210"/>
      <c r="C24" s="64"/>
      <c r="D24" s="98"/>
      <c r="E24" s="64"/>
      <c r="F24" s="98"/>
      <c r="G24" s="70"/>
      <c r="H24" s="98"/>
      <c r="I24" s="70"/>
      <c r="J24" s="98"/>
    </row>
    <row r="25" spans="1:10" ht="13.5" thickBot="1">
      <c r="A25" s="297" t="s">
        <v>158</v>
      </c>
      <c r="B25" s="213">
        <f>+B21+B23</f>
        <v>1712</v>
      </c>
      <c r="C25" s="64"/>
      <c r="D25" s="299">
        <f>D21+D23</f>
        <v>1797</v>
      </c>
      <c r="E25" s="64"/>
      <c r="F25" s="299">
        <f>F21+F23</f>
        <v>1585</v>
      </c>
      <c r="G25" s="70"/>
      <c r="H25" s="299">
        <f>H21+H23</f>
        <v>1700</v>
      </c>
      <c r="I25" s="70"/>
      <c r="J25" s="299">
        <f>J21+J23</f>
        <v>1567</v>
      </c>
    </row>
    <row r="26" spans="1:10" ht="6.95" customHeight="1">
      <c r="A26" s="282"/>
      <c r="B26" s="210"/>
      <c r="C26" s="64"/>
      <c r="D26" s="98"/>
      <c r="E26" s="64"/>
      <c r="F26" s="98"/>
      <c r="G26" s="70"/>
      <c r="H26" s="98"/>
      <c r="I26" s="70"/>
      <c r="J26" s="98"/>
    </row>
    <row r="27" spans="1:10" ht="12" customHeight="1">
      <c r="A27" s="5" t="s">
        <v>78</v>
      </c>
      <c r="B27" s="210"/>
      <c r="C27" s="70"/>
      <c r="D27" s="98"/>
      <c r="E27" s="70"/>
      <c r="F27" s="98"/>
      <c r="G27" s="70"/>
      <c r="H27" s="98"/>
      <c r="I27" s="70"/>
      <c r="J27" s="98"/>
    </row>
    <row r="28" spans="1:10" ht="7.5" customHeight="1">
      <c r="A28" s="318"/>
      <c r="B28" s="210"/>
      <c r="C28" s="60"/>
      <c r="D28" s="60"/>
      <c r="E28" s="60"/>
      <c r="F28" s="60"/>
      <c r="G28" s="60"/>
      <c r="H28" s="60"/>
      <c r="I28" s="60"/>
      <c r="J28" s="60"/>
    </row>
    <row r="29" spans="1:10" ht="12" customHeight="1">
      <c r="A29" s="204" t="s">
        <v>44</v>
      </c>
      <c r="B29" s="169">
        <f>B25</f>
        <v>1712</v>
      </c>
      <c r="C29" s="64"/>
      <c r="D29" s="160">
        <f>D25</f>
        <v>1797</v>
      </c>
      <c r="E29" s="64"/>
      <c r="F29" s="160">
        <f>F25</f>
        <v>1585</v>
      </c>
      <c r="G29" s="70"/>
      <c r="H29" s="160">
        <f>H25</f>
        <v>1700</v>
      </c>
      <c r="I29" s="70"/>
      <c r="J29" s="160">
        <f>J25</f>
        <v>1567</v>
      </c>
    </row>
    <row r="30" spans="1:10" ht="12" customHeight="1">
      <c r="A30" s="204" t="s">
        <v>8</v>
      </c>
      <c r="B30" s="210"/>
      <c r="C30" s="159"/>
      <c r="D30" s="160">
        <v>2</v>
      </c>
      <c r="E30" s="159"/>
      <c r="F30" s="160">
        <v>11</v>
      </c>
      <c r="G30" s="64"/>
      <c r="H30" s="160">
        <v>49</v>
      </c>
      <c r="I30" s="70"/>
      <c r="J30" s="160">
        <v>-8</v>
      </c>
    </row>
    <row r="31" spans="1:10" ht="12" customHeight="1">
      <c r="A31" s="204" t="s">
        <v>125</v>
      </c>
      <c r="B31" s="169">
        <v>-7</v>
      </c>
      <c r="C31" s="159"/>
      <c r="D31" s="160">
        <v>-320</v>
      </c>
      <c r="E31" s="159"/>
      <c r="F31" s="160">
        <v>-6</v>
      </c>
      <c r="G31" s="64"/>
      <c r="H31" s="160">
        <v>-22</v>
      </c>
      <c r="I31" s="70"/>
      <c r="J31" s="160">
        <v>-5</v>
      </c>
    </row>
    <row r="32" spans="1:10" ht="12" customHeight="1">
      <c r="A32" s="204" t="s">
        <v>77</v>
      </c>
      <c r="B32" s="211">
        <v>2</v>
      </c>
      <c r="C32" s="135"/>
      <c r="D32" s="71">
        <v>7</v>
      </c>
      <c r="E32" s="135"/>
      <c r="F32" s="71">
        <v>2</v>
      </c>
      <c r="G32" s="135"/>
      <c r="H32" s="71">
        <v>8</v>
      </c>
      <c r="I32" s="135"/>
      <c r="J32" s="71">
        <v>93</v>
      </c>
    </row>
    <row r="33" spans="1:10" ht="6.95" customHeight="1">
      <c r="A33" s="204"/>
      <c r="B33" s="171"/>
      <c r="C33" s="159"/>
      <c r="D33" s="160"/>
      <c r="E33" s="159"/>
      <c r="F33" s="160"/>
      <c r="G33" s="159"/>
      <c r="H33" s="160"/>
      <c r="I33" s="159"/>
      <c r="J33" s="160"/>
    </row>
    <row r="34" spans="1:10" ht="13.5" thickBot="1">
      <c r="A34" s="297" t="s">
        <v>45</v>
      </c>
      <c r="B34" s="317">
        <f>+SUM(B29:B32)</f>
        <v>1707</v>
      </c>
      <c r="C34" s="64"/>
      <c r="D34" s="175">
        <f>+D29+D30+D31+D32</f>
        <v>1486</v>
      </c>
      <c r="E34" s="64"/>
      <c r="F34" s="175">
        <f>+F29+F30+F31+F32</f>
        <v>1592</v>
      </c>
      <c r="G34" s="70"/>
      <c r="H34" s="175">
        <f>+H29+H30+H31+H32</f>
        <v>1735</v>
      </c>
      <c r="I34" s="98"/>
      <c r="J34" s="175">
        <f>+J29+J30+J31+J32</f>
        <v>1647</v>
      </c>
    </row>
    <row r="35" spans="1:10" ht="6.95" customHeight="1">
      <c r="A35" s="204"/>
      <c r="B35" s="210"/>
      <c r="C35" s="159"/>
      <c r="D35" s="159"/>
      <c r="E35" s="160"/>
      <c r="F35" s="159"/>
      <c r="G35" s="160"/>
      <c r="H35" s="159"/>
      <c r="I35" s="160"/>
      <c r="J35" s="159"/>
    </row>
    <row r="36" spans="1:10">
      <c r="A36" s="12" t="s">
        <v>95</v>
      </c>
      <c r="B36" s="210"/>
      <c r="C36" s="60"/>
      <c r="D36" s="60"/>
      <c r="E36" s="60"/>
      <c r="F36" s="60"/>
      <c r="G36" s="60"/>
      <c r="H36" s="60"/>
      <c r="I36" s="60"/>
      <c r="J36" s="60"/>
    </row>
    <row r="37" spans="1:10" ht="7.5" customHeight="1">
      <c r="A37" s="318"/>
      <c r="B37" s="210"/>
      <c r="C37" s="60"/>
      <c r="D37" s="60"/>
      <c r="E37" s="60"/>
      <c r="F37" s="60"/>
      <c r="G37" s="60"/>
      <c r="H37" s="60"/>
      <c r="I37" s="60"/>
      <c r="J37" s="60"/>
    </row>
    <row r="38" spans="1:10" ht="12" customHeight="1">
      <c r="A38" s="318" t="s">
        <v>15</v>
      </c>
      <c r="B38" s="210"/>
      <c r="C38" s="60"/>
      <c r="D38" s="60"/>
      <c r="E38" s="60"/>
      <c r="F38" s="60"/>
      <c r="G38" s="60"/>
      <c r="H38" s="60"/>
      <c r="I38" s="60"/>
      <c r="J38" s="60"/>
    </row>
    <row r="39" spans="1:10" ht="12" customHeight="1">
      <c r="A39" s="212" t="s">
        <v>82</v>
      </c>
      <c r="B39" s="210">
        <f>Europe!B44+Asia!B44+'North America'!B43</f>
        <v>-80</v>
      </c>
      <c r="C39" s="60"/>
      <c r="D39" s="60">
        <f>Europe!P44+Asia!P44+'North America'!P43</f>
        <v>44</v>
      </c>
      <c r="E39" s="60"/>
      <c r="F39" s="60">
        <f>Europe!AD44+Asia!AD44+'North America'!AD43</f>
        <v>2</v>
      </c>
      <c r="G39" s="60"/>
      <c r="H39" s="60">
        <f>Europe!AR44+Asia!AR44+'North America'!AR43</f>
        <v>155</v>
      </c>
      <c r="I39" s="60"/>
      <c r="J39" s="60">
        <f>Europe!BF44+Asia!BF44+'North America'!BF43</f>
        <v>61</v>
      </c>
    </row>
    <row r="40" spans="1:10" ht="12" customHeight="1">
      <c r="A40" s="108" t="s">
        <v>83</v>
      </c>
      <c r="B40" s="169">
        <f>Europe!B45</f>
        <v>0</v>
      </c>
      <c r="C40" s="60"/>
      <c r="D40" s="60">
        <f>Europe!P45</f>
        <v>-8</v>
      </c>
      <c r="E40" s="60"/>
      <c r="F40" s="139">
        <f>Europe!AD45</f>
        <v>0</v>
      </c>
      <c r="G40" s="60"/>
      <c r="H40" s="139">
        <f>Europe!AR45</f>
        <v>0</v>
      </c>
      <c r="I40" s="60"/>
      <c r="J40" s="60">
        <f>Europe!BF45</f>
        <v>-138</v>
      </c>
    </row>
    <row r="41" spans="1:10" ht="12" customHeight="1">
      <c r="A41" s="21" t="s">
        <v>92</v>
      </c>
      <c r="B41" s="169">
        <f>'North America'!B44</f>
        <v>0</v>
      </c>
      <c r="C41" s="60"/>
      <c r="D41" s="139">
        <f>'North America'!P44</f>
        <v>0</v>
      </c>
      <c r="E41" s="60"/>
      <c r="F41" s="139">
        <f>'North America'!AD44</f>
        <v>0</v>
      </c>
      <c r="G41" s="60"/>
      <c r="H41" s="139">
        <f>'North America'!AR44</f>
        <v>0</v>
      </c>
      <c r="I41" s="60"/>
      <c r="J41" s="60">
        <f>'North America'!BF44</f>
        <v>-199</v>
      </c>
    </row>
    <row r="42" spans="1:10" ht="12" customHeight="1">
      <c r="A42" s="21" t="s">
        <v>159</v>
      </c>
      <c r="B42" s="210">
        <f>'North America'!B45</f>
        <v>-30</v>
      </c>
      <c r="C42" s="60"/>
      <c r="D42" s="60">
        <f>'North America'!P45</f>
        <v>-125</v>
      </c>
      <c r="E42" s="60"/>
      <c r="F42" s="60">
        <f>'North America'!AD45</f>
        <v>3</v>
      </c>
      <c r="G42" s="60"/>
      <c r="H42" s="60">
        <f>'North America'!AR45</f>
        <v>-1</v>
      </c>
      <c r="I42" s="60"/>
      <c r="J42" s="60">
        <f>'North America'!BF45</f>
        <v>0</v>
      </c>
    </row>
    <row r="43" spans="1:10" ht="12" customHeight="1">
      <c r="B43" s="211"/>
      <c r="C43" s="135"/>
      <c r="D43" s="71"/>
      <c r="E43" s="135"/>
      <c r="F43" s="71"/>
      <c r="G43" s="135"/>
      <c r="H43" s="71"/>
      <c r="I43" s="135"/>
      <c r="J43" s="71"/>
    </row>
    <row r="44" spans="1:10" ht="6.95" customHeight="1">
      <c r="A44" s="21"/>
      <c r="B44" s="319"/>
      <c r="C44" s="60"/>
      <c r="D44" s="74"/>
      <c r="E44" s="60"/>
      <c r="F44" s="135"/>
      <c r="G44" s="60"/>
      <c r="H44" s="135"/>
      <c r="I44" s="60"/>
      <c r="J44" s="135"/>
    </row>
    <row r="45" spans="1:10" ht="13.5" thickBot="1">
      <c r="A45" s="212"/>
      <c r="B45" s="213">
        <f>SUM(B39:B42)</f>
        <v>-110</v>
      </c>
      <c r="C45" s="60"/>
      <c r="D45" s="73">
        <f>SUM(D39:D42)</f>
        <v>-89</v>
      </c>
      <c r="E45" s="60"/>
      <c r="F45" s="73">
        <f>SUM(F39:F42)</f>
        <v>5</v>
      </c>
      <c r="G45" s="60"/>
      <c r="H45" s="73">
        <f>SUM(H39:H42)</f>
        <v>154</v>
      </c>
      <c r="I45" s="60"/>
      <c r="J45" s="73">
        <f>SUM(J39:J42)</f>
        <v>-276</v>
      </c>
    </row>
    <row r="46" spans="1:10" ht="6.95" customHeight="1">
      <c r="A46" s="212"/>
      <c r="B46" s="290"/>
      <c r="C46" s="60"/>
      <c r="D46" s="74"/>
      <c r="E46" s="74"/>
      <c r="F46" s="74"/>
      <c r="G46" s="60"/>
      <c r="H46" s="60"/>
      <c r="I46" s="60"/>
      <c r="J46" s="60"/>
    </row>
    <row r="47" spans="1:10" ht="12" customHeight="1">
      <c r="A47" s="318" t="s">
        <v>16</v>
      </c>
      <c r="B47" s="210"/>
      <c r="C47" s="60"/>
      <c r="D47" s="74"/>
      <c r="E47" s="74"/>
      <c r="F47" s="74"/>
      <c r="G47" s="60"/>
      <c r="H47" s="60"/>
      <c r="I47" s="60"/>
      <c r="J47" s="60"/>
    </row>
    <row r="48" spans="1:10" ht="12" customHeight="1">
      <c r="A48" s="108" t="s">
        <v>85</v>
      </c>
      <c r="B48" s="210">
        <f>Europe!B52</f>
        <v>-83</v>
      </c>
      <c r="C48" s="60"/>
      <c r="D48" s="60">
        <f>Europe!P52</f>
        <v>-247</v>
      </c>
      <c r="E48" s="60"/>
      <c r="F48" s="60">
        <f>Europe!AD52</f>
        <v>-294</v>
      </c>
      <c r="G48" s="60"/>
      <c r="H48" s="60">
        <f>Europe!AR52</f>
        <v>-248</v>
      </c>
      <c r="I48" s="60"/>
      <c r="J48" s="60">
        <f>Europe!BF52</f>
        <v>-164</v>
      </c>
    </row>
    <row r="49" spans="1:10" ht="12" customHeight="1">
      <c r="A49" s="108" t="s">
        <v>86</v>
      </c>
      <c r="B49" s="210">
        <f>Europe!B53+Asia!B52+MENA!B52+'North America'!B52+'Latin America'!B52</f>
        <v>-8</v>
      </c>
      <c r="C49" s="60"/>
      <c r="D49" s="60">
        <f>Europe!P53+Asia!P52+MENA!P52+'North America'!P52+'Latin America'!P52</f>
        <v>-8</v>
      </c>
      <c r="E49" s="60"/>
      <c r="F49" s="60">
        <v>-74</v>
      </c>
      <c r="G49" s="60"/>
      <c r="H49" s="60">
        <f>Europe!AR53+Asia!AR52+MENA!AR52+'North America'!AR52+'Latin America'!AR52</f>
        <v>-70</v>
      </c>
      <c r="I49" s="60"/>
      <c r="J49" s="60">
        <f>Europe!BF53+Asia!BF52+MENA!BF52+'North America'!BF52+'Latin America'!BF52</f>
        <v>-15</v>
      </c>
    </row>
    <row r="50" spans="1:10" ht="12" customHeight="1">
      <c r="A50" s="108" t="s">
        <v>88</v>
      </c>
      <c r="B50" s="169">
        <f>Europe!B55</f>
        <v>0</v>
      </c>
      <c r="C50" s="139"/>
      <c r="D50" s="139">
        <f>Europe!P55</f>
        <v>0</v>
      </c>
      <c r="E50" s="139"/>
      <c r="F50" s="139">
        <f>Europe!AD55</f>
        <v>0</v>
      </c>
      <c r="G50" s="60"/>
      <c r="H50" s="60">
        <f>Europe!AR55</f>
        <v>189</v>
      </c>
      <c r="I50" s="60"/>
      <c r="J50" s="139">
        <f>Europe!BF55</f>
        <v>0</v>
      </c>
    </row>
    <row r="51" spans="1:10" ht="12" customHeight="1">
      <c r="A51" s="21" t="s">
        <v>93</v>
      </c>
      <c r="B51" s="211">
        <f>'North America'!B53</f>
        <v>0</v>
      </c>
      <c r="C51" s="135"/>
      <c r="D51" s="71">
        <f>'North America'!P53</f>
        <v>0</v>
      </c>
      <c r="E51" s="139"/>
      <c r="F51" s="71">
        <f>'North America'!AD53</f>
        <v>0</v>
      </c>
      <c r="G51" s="139"/>
      <c r="H51" s="71">
        <f>'North America'!AR53</f>
        <v>0</v>
      </c>
      <c r="I51" s="60"/>
      <c r="J51" s="65">
        <f>'North America'!BF53</f>
        <v>-100</v>
      </c>
    </row>
    <row r="52" spans="1:10" ht="6.95" customHeight="1">
      <c r="A52" s="204"/>
      <c r="B52" s="171"/>
      <c r="C52" s="159"/>
      <c r="D52" s="160"/>
      <c r="E52" s="159"/>
      <c r="F52" s="160"/>
      <c r="G52" s="159"/>
      <c r="H52" s="160"/>
      <c r="I52" s="159"/>
      <c r="J52" s="160"/>
    </row>
    <row r="53" spans="1:10" ht="13.5" thickBot="1">
      <c r="A53" s="212"/>
      <c r="B53" s="213">
        <f>SUM(B48:B51)</f>
        <v>-91</v>
      </c>
      <c r="C53" s="74"/>
      <c r="D53" s="73">
        <f>SUM(D48:D51)</f>
        <v>-255</v>
      </c>
      <c r="E53" s="74"/>
      <c r="F53" s="73">
        <f>SUM(F48:F51)</f>
        <v>-368</v>
      </c>
      <c r="G53" s="74"/>
      <c r="H53" s="73">
        <f>SUM(H48:H51)</f>
        <v>-129</v>
      </c>
      <c r="I53" s="74"/>
      <c r="J53" s="73">
        <f>SUM(J48:J51)</f>
        <v>-279</v>
      </c>
    </row>
    <row r="54" spans="1:10" ht="6.95" customHeight="1">
      <c r="A54" s="204"/>
      <c r="B54" s="204"/>
      <c r="C54" s="204"/>
      <c r="D54" s="204"/>
      <c r="E54" s="204"/>
      <c r="F54" s="204"/>
      <c r="G54" s="204"/>
      <c r="H54" s="204"/>
      <c r="I54" s="204"/>
      <c r="J54" s="204"/>
    </row>
    <row r="55" spans="1:10">
      <c r="A55" s="7" t="s">
        <v>72</v>
      </c>
      <c r="B55" s="204"/>
      <c r="C55" s="204"/>
      <c r="D55" s="204"/>
      <c r="E55" s="204"/>
      <c r="F55" s="204"/>
      <c r="G55" s="204"/>
      <c r="H55" s="204"/>
      <c r="I55" s="204"/>
      <c r="J55" s="204"/>
    </row>
    <row r="56" spans="1:10" ht="12" customHeight="1">
      <c r="A56" s="204"/>
      <c r="B56" s="343" t="s">
        <v>109</v>
      </c>
      <c r="C56" s="343"/>
      <c r="D56" s="343"/>
      <c r="E56" s="343"/>
      <c r="F56" s="343"/>
      <c r="G56" s="343"/>
      <c r="H56" s="343"/>
      <c r="I56" s="343"/>
      <c r="J56" s="343"/>
    </row>
    <row r="57" spans="1:10" ht="12" customHeight="1">
      <c r="A57" s="204"/>
      <c r="B57" s="320" t="s">
        <v>10</v>
      </c>
      <c r="C57" s="349"/>
      <c r="D57" s="311" t="s">
        <v>11</v>
      </c>
      <c r="E57" s="349"/>
      <c r="F57" s="311" t="s">
        <v>12</v>
      </c>
      <c r="G57" s="351"/>
      <c r="H57" s="311" t="s">
        <v>13</v>
      </c>
      <c r="I57" s="351"/>
      <c r="J57" s="311" t="s">
        <v>10</v>
      </c>
    </row>
    <row r="58" spans="1:10" ht="12" customHeight="1">
      <c r="A58" s="204"/>
      <c r="B58" s="321">
        <v>2014</v>
      </c>
      <c r="C58" s="349"/>
      <c r="D58" s="312">
        <v>2013</v>
      </c>
      <c r="E58" s="350"/>
      <c r="F58" s="312">
        <v>2013</v>
      </c>
      <c r="G58" s="351"/>
      <c r="H58" s="312">
        <v>2013</v>
      </c>
      <c r="I58" s="351"/>
      <c r="J58" s="312">
        <v>2013</v>
      </c>
    </row>
    <row r="59" spans="1:10" ht="12" customHeight="1">
      <c r="A59" s="204"/>
      <c r="B59" s="322" t="s">
        <v>1</v>
      </c>
      <c r="C59" s="229"/>
      <c r="D59" s="229" t="s">
        <v>1</v>
      </c>
      <c r="E59" s="230"/>
      <c r="F59" s="229" t="s">
        <v>1</v>
      </c>
      <c r="G59" s="229"/>
      <c r="H59" s="229" t="s">
        <v>1</v>
      </c>
      <c r="I59" s="229"/>
      <c r="J59" s="229" t="s">
        <v>1</v>
      </c>
    </row>
    <row r="60" spans="1:10" ht="6.95" customHeight="1">
      <c r="A60" s="204"/>
      <c r="B60" s="323"/>
      <c r="C60" s="252"/>
      <c r="D60" s="252"/>
      <c r="E60" s="253"/>
      <c r="F60" s="252"/>
      <c r="G60" s="252"/>
      <c r="H60" s="252"/>
      <c r="I60" s="252"/>
      <c r="J60" s="252"/>
    </row>
    <row r="61" spans="1:10" ht="12" customHeight="1">
      <c r="A61" s="204" t="s">
        <v>73</v>
      </c>
      <c r="B61" s="210">
        <v>373099</v>
      </c>
      <c r="C61" s="324"/>
      <c r="D61" s="98">
        <v>375086</v>
      </c>
      <c r="E61" s="98"/>
      <c r="F61" s="98">
        <v>368967</v>
      </c>
      <c r="G61" s="98"/>
      <c r="H61" s="98">
        <v>358464</v>
      </c>
      <c r="I61" s="98"/>
      <c r="J61" s="98">
        <v>362741</v>
      </c>
    </row>
    <row r="62" spans="1:10" ht="12" customHeight="1">
      <c r="A62" s="204" t="s">
        <v>171</v>
      </c>
      <c r="B62" s="210">
        <v>583756</v>
      </c>
      <c r="C62" s="324"/>
      <c r="D62" s="98">
        <v>579994</v>
      </c>
      <c r="E62" s="98"/>
      <c r="F62" s="98">
        <v>569286</v>
      </c>
      <c r="G62" s="98"/>
      <c r="H62" s="98">
        <v>547140</v>
      </c>
      <c r="I62" s="98"/>
      <c r="J62" s="98">
        <v>556411</v>
      </c>
    </row>
    <row r="63" spans="1:10" ht="12" customHeight="1">
      <c r="A63" s="204"/>
      <c r="B63" s="325"/>
      <c r="C63" s="280"/>
      <c r="D63" s="204"/>
      <c r="E63" s="204"/>
      <c r="F63" s="204"/>
      <c r="G63" s="204"/>
      <c r="H63" s="204"/>
      <c r="I63" s="204"/>
      <c r="J63" s="204"/>
    </row>
    <row r="64" spans="1:10" ht="12" customHeight="1">
      <c r="A64" s="204"/>
      <c r="B64" s="326" t="s">
        <v>124</v>
      </c>
      <c r="C64" s="327"/>
      <c r="D64" s="327" t="s">
        <v>124</v>
      </c>
      <c r="E64" s="328"/>
      <c r="F64" s="327" t="s">
        <v>124</v>
      </c>
      <c r="G64" s="327"/>
      <c r="H64" s="327" t="s">
        <v>124</v>
      </c>
      <c r="I64" s="327"/>
      <c r="J64" s="327" t="s">
        <v>124</v>
      </c>
    </row>
    <row r="65" spans="1:10" ht="6.95" customHeight="1">
      <c r="A65" s="204"/>
      <c r="B65" s="323"/>
      <c r="C65" s="252"/>
      <c r="D65" s="252"/>
      <c r="E65" s="253"/>
      <c r="F65" s="252"/>
      <c r="G65" s="252"/>
      <c r="H65" s="252"/>
      <c r="I65" s="252"/>
      <c r="J65" s="252"/>
    </row>
    <row r="66" spans="1:10" ht="12" customHeight="1">
      <c r="A66" s="204" t="s">
        <v>62</v>
      </c>
      <c r="B66" s="334">
        <v>227</v>
      </c>
      <c r="C66" s="98"/>
      <c r="D66" s="98">
        <f>+RWAs!D10</f>
        <v>233.5</v>
      </c>
      <c r="E66" s="98"/>
      <c r="F66" s="98">
        <f>+RWAs!F10</f>
        <v>239.7</v>
      </c>
      <c r="G66" s="98"/>
      <c r="H66" s="98">
        <f>+RWAs!H10</f>
        <v>243.4</v>
      </c>
      <c r="I66" s="98"/>
      <c r="J66" s="98">
        <f>+RWAs!J10</f>
        <v>264.2</v>
      </c>
    </row>
    <row r="67" spans="1:10" ht="6.95" customHeight="1"/>
    <row r="68" spans="1:10" ht="78.95" customHeight="1">
      <c r="A68" s="348" t="s">
        <v>162</v>
      </c>
      <c r="B68" s="348"/>
      <c r="C68" s="348"/>
      <c r="D68" s="348"/>
      <c r="E68" s="348"/>
      <c r="F68" s="348"/>
      <c r="G68" s="348"/>
      <c r="H68" s="348"/>
      <c r="I68" s="348"/>
      <c r="J68" s="348"/>
    </row>
    <row r="69" spans="1:10" ht="6.95" customHeight="1"/>
    <row r="70" spans="1:10" ht="38.25" customHeight="1">
      <c r="A70" s="348" t="s">
        <v>127</v>
      </c>
      <c r="B70" s="348"/>
      <c r="C70" s="348"/>
      <c r="D70" s="348"/>
      <c r="E70" s="348"/>
      <c r="F70" s="348"/>
      <c r="G70" s="348"/>
      <c r="H70" s="348"/>
      <c r="I70" s="348"/>
      <c r="J70" s="348"/>
    </row>
    <row r="71" spans="1:10" ht="6.95" customHeight="1"/>
    <row r="72" spans="1:10">
      <c r="A72" s="51" t="s">
        <v>170</v>
      </c>
    </row>
  </sheetData>
  <customSheetViews>
    <customSheetView guid="{6A6962C3-E482-4427-A8C8-08CAA95BA31A}">
      <selection activeCell="N7" sqref="N7"/>
      <colBreaks count="2" manualBreakCount="2">
        <brk id="11" max="1048575" man="1"/>
        <brk id="19" max="1048575" man="1"/>
      </colBreaks>
      <pageMargins left="0.70866141732283472" right="0.70866141732283472" top="0.74803149606299213" bottom="0.74803149606299213" header="0.31496062992125984" footer="0.31496062992125984"/>
      <pageSetup paperSize="9" scale="82" fitToWidth="3" orientation="portrait" r:id="rId1"/>
      <headerFooter>
        <oddFooter>&amp;LRESTRICTED</oddFooter>
        <evenFooter>&amp;LRESTRICTED</evenFooter>
        <firstFooter>&amp;LRESTRICTED</firstFooter>
      </headerFooter>
    </customSheetView>
    <customSheetView guid="{65D6365A-09F6-4C54-BF18-DD6F56EE25F0}" showPageBreaks="1" topLeftCell="A25">
      <selection activeCell="L33" sqref="L33"/>
      <pageMargins left="0.70866141732283472" right="0.70866141732283472" top="0.74803149606299213" bottom="0.74803149606299213" header="0.31496062992125984" footer="0.31496062992125984"/>
      <pageSetup paperSize="9" scale="82" fitToWidth="3" orientation="portrait" r:id="rId2"/>
      <headerFooter>
        <oddFooter>&amp;LRESTRICTED</oddFooter>
        <evenFooter>&amp;LRESTRICTED</evenFooter>
        <firstFooter>&amp;LRESTRICTED</firstFooter>
      </headerFooter>
    </customSheetView>
    <customSheetView guid="{63494AB2-E4F7-49AE-BCF8-5BAC74DABC17}">
      <selection activeCell="D16" sqref="D16"/>
      <pageMargins left="0.70866141732283472" right="0.70866141732283472" top="0.74803149606299213" bottom="0.74803149606299213" header="0.31496062992125984" footer="0.31496062992125984"/>
      <pageSetup paperSize="9" scale="82" fitToWidth="3" orientation="portrait" r:id="rId3"/>
      <headerFooter>
        <oddFooter>&amp;LRESTRICTED</oddFooter>
        <evenFooter>&amp;LRESTRICTED</evenFooter>
        <firstFooter>&amp;LRESTRICTED</firstFooter>
      </headerFooter>
    </customSheetView>
    <customSheetView guid="{DD55E124-48E0-4190-9E06-2A6BC9CA3509}">
      <pane xSplit="1" ySplit="6" topLeftCell="B7" activePane="bottomRight" state="frozen"/>
      <selection pane="bottomRight" activeCell="A35" sqref="A35"/>
      <pageMargins left="0.70866141732283472" right="0.70866141732283472" top="0.74803149606299213" bottom="0.74803149606299213" header="0.31496062992125984" footer="0.31496062992125984"/>
      <pageSetup paperSize="9" scale="82" fitToWidth="3" orientation="portrait" r:id="rId4"/>
      <headerFooter>
        <oddFooter>&amp;LRESTRICTED</oddFooter>
        <evenFooter>&amp;LRESTRICTED</evenFooter>
        <firstFooter>&amp;LRESTRICTED</firstFooter>
      </headerFooter>
    </customSheetView>
  </customSheetViews>
  <mergeCells count="13">
    <mergeCell ref="A68:J68"/>
    <mergeCell ref="A70:J70"/>
    <mergeCell ref="B3:J3"/>
    <mergeCell ref="A4:A5"/>
    <mergeCell ref="C4:C5"/>
    <mergeCell ref="E4:E5"/>
    <mergeCell ref="G4:G5"/>
    <mergeCell ref="I4:I5"/>
    <mergeCell ref="B56:J56"/>
    <mergeCell ref="C57:C58"/>
    <mergeCell ref="E57:E58"/>
    <mergeCell ref="G57:G58"/>
    <mergeCell ref="I57:I58"/>
  </mergeCells>
  <pageMargins left="0.70866141732283472" right="0.70866141732283472" top="0.74803149606299213" bottom="0.74803149606299213" header="0.31496062992125984" footer="0.31496062992125984"/>
  <pageSetup paperSize="9" scale="75" fitToWidth="3" orientation="portrait" r:id="rId5"/>
  <header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67" zoomScaleNormal="100" workbookViewId="0">
      <selection activeCell="D16" sqref="D16"/>
    </sheetView>
  </sheetViews>
  <sheetFormatPr defaultRowHeight="12.75"/>
  <cols>
    <col min="1" max="1" width="55.42578125" style="51" customWidth="1"/>
    <col min="2" max="2" width="9.140625" style="51"/>
    <col min="3" max="3" width="2.7109375" style="51" customWidth="1"/>
    <col min="4" max="4" width="9.140625" style="51"/>
    <col min="5" max="5" width="2.7109375" style="51" customWidth="1"/>
    <col min="6" max="6" width="9.140625" style="51"/>
    <col min="7" max="7" width="2.7109375" style="51" customWidth="1"/>
    <col min="8" max="8" width="9.140625" style="51"/>
    <col min="9" max="9" width="2.7109375" style="51" customWidth="1"/>
    <col min="10" max="16384" width="9.140625" style="51"/>
  </cols>
  <sheetData>
    <row r="1" spans="1:10" ht="14.25">
      <c r="A1" s="10" t="s">
        <v>108</v>
      </c>
      <c r="B1" s="204"/>
      <c r="C1" s="204"/>
      <c r="D1" s="204"/>
      <c r="E1" s="204"/>
      <c r="F1" s="204"/>
      <c r="G1" s="204"/>
      <c r="H1" s="204"/>
      <c r="I1" s="204"/>
      <c r="J1" s="204"/>
    </row>
    <row r="2" spans="1:10" ht="12" customHeight="1">
      <c r="A2" s="11" t="s">
        <v>64</v>
      </c>
      <c r="B2" s="204"/>
      <c r="C2" s="204"/>
      <c r="D2" s="204"/>
      <c r="E2" s="204"/>
      <c r="F2" s="204"/>
      <c r="G2" s="204"/>
      <c r="H2" s="204"/>
      <c r="I2" s="204"/>
      <c r="J2" s="204"/>
    </row>
    <row r="3" spans="1:10" ht="12" customHeight="1">
      <c r="A3" s="282"/>
      <c r="B3" s="343" t="s">
        <v>0</v>
      </c>
      <c r="C3" s="343"/>
      <c r="D3" s="343"/>
      <c r="E3" s="343"/>
      <c r="F3" s="343"/>
      <c r="G3" s="343"/>
      <c r="H3" s="343"/>
      <c r="I3" s="343"/>
      <c r="J3" s="343"/>
    </row>
    <row r="4" spans="1:10" ht="12" customHeight="1">
      <c r="A4" s="344"/>
      <c r="B4" s="283" t="s">
        <v>10</v>
      </c>
      <c r="C4" s="345"/>
      <c r="D4" s="284" t="s">
        <v>11</v>
      </c>
      <c r="E4" s="345"/>
      <c r="F4" s="284" t="s">
        <v>12</v>
      </c>
      <c r="G4" s="347"/>
      <c r="H4" s="284" t="s">
        <v>13</v>
      </c>
      <c r="I4" s="347"/>
      <c r="J4" s="284" t="s">
        <v>10</v>
      </c>
    </row>
    <row r="5" spans="1:10" ht="12" customHeight="1">
      <c r="A5" s="344"/>
      <c r="B5" s="285">
        <v>2014</v>
      </c>
      <c r="C5" s="345"/>
      <c r="D5" s="286">
        <v>2013</v>
      </c>
      <c r="E5" s="346"/>
      <c r="F5" s="286">
        <v>2013</v>
      </c>
      <c r="G5" s="347"/>
      <c r="H5" s="286">
        <v>2013</v>
      </c>
      <c r="I5" s="347"/>
      <c r="J5" s="286">
        <v>2013</v>
      </c>
    </row>
    <row r="6" spans="1:10" ht="12" customHeight="1">
      <c r="A6" s="282"/>
      <c r="B6" s="287" t="s">
        <v>1</v>
      </c>
      <c r="C6" s="288"/>
      <c r="D6" s="288" t="s">
        <v>1</v>
      </c>
      <c r="E6" s="289"/>
      <c r="F6" s="288" t="s">
        <v>1</v>
      </c>
      <c r="G6" s="288"/>
      <c r="H6" s="288" t="s">
        <v>1</v>
      </c>
      <c r="I6" s="288"/>
      <c r="J6" s="288" t="s">
        <v>1</v>
      </c>
    </row>
    <row r="7" spans="1:10" ht="6.95" customHeight="1">
      <c r="A7" s="204"/>
      <c r="B7" s="290"/>
      <c r="C7" s="291"/>
      <c r="D7" s="153"/>
      <c r="E7" s="291"/>
      <c r="F7" s="153"/>
      <c r="G7" s="292"/>
      <c r="H7" s="153"/>
      <c r="I7" s="292"/>
      <c r="J7" s="153"/>
    </row>
    <row r="8" spans="1:10" ht="12" customHeight="1">
      <c r="A8" s="204" t="s">
        <v>150</v>
      </c>
      <c r="B8" s="125">
        <v>2551</v>
      </c>
      <c r="C8" s="64"/>
      <c r="D8" s="98">
        <v>2604</v>
      </c>
      <c r="E8" s="64"/>
      <c r="F8" s="98">
        <v>2547</v>
      </c>
      <c r="G8" s="70"/>
      <c r="H8" s="98">
        <v>2535</v>
      </c>
      <c r="I8" s="70"/>
      <c r="J8" s="98">
        <v>2515</v>
      </c>
    </row>
    <row r="9" spans="1:10" ht="12" customHeight="1">
      <c r="A9" s="204" t="s">
        <v>151</v>
      </c>
      <c r="B9" s="125">
        <v>1201</v>
      </c>
      <c r="C9" s="64"/>
      <c r="D9" s="98">
        <v>1185</v>
      </c>
      <c r="E9" s="64"/>
      <c r="F9" s="98">
        <v>1196</v>
      </c>
      <c r="G9" s="70"/>
      <c r="H9" s="98">
        <v>1191</v>
      </c>
      <c r="I9" s="70"/>
      <c r="J9" s="98">
        <v>1145</v>
      </c>
    </row>
    <row r="10" spans="1:10" ht="12" customHeight="1">
      <c r="A10" s="204" t="s">
        <v>152</v>
      </c>
      <c r="B10" s="125">
        <v>180</v>
      </c>
      <c r="C10" s="64"/>
      <c r="D10" s="98">
        <v>146</v>
      </c>
      <c r="E10" s="64"/>
      <c r="F10" s="98">
        <v>156</v>
      </c>
      <c r="G10" s="70"/>
      <c r="H10" s="98">
        <v>174</v>
      </c>
      <c r="I10" s="70"/>
      <c r="J10" s="98">
        <v>171</v>
      </c>
    </row>
    <row r="11" spans="1:10" ht="12" customHeight="1">
      <c r="A11" s="204" t="s">
        <v>153</v>
      </c>
      <c r="B11" s="127">
        <v>78</v>
      </c>
      <c r="C11" s="64"/>
      <c r="D11" s="293">
        <v>582</v>
      </c>
      <c r="E11" s="64"/>
      <c r="F11" s="293">
        <v>86</v>
      </c>
      <c r="G11" s="70"/>
      <c r="H11" s="293">
        <v>30</v>
      </c>
      <c r="I11" s="70"/>
      <c r="J11" s="293">
        <v>102</v>
      </c>
    </row>
    <row r="12" spans="1:10" ht="6.95" customHeight="1">
      <c r="A12" s="294"/>
      <c r="B12" s="125"/>
      <c r="C12" s="64"/>
      <c r="D12" s="98"/>
      <c r="E12" s="64"/>
      <c r="F12" s="98"/>
      <c r="G12" s="70"/>
      <c r="H12" s="98"/>
      <c r="I12" s="70"/>
      <c r="J12" s="98"/>
    </row>
    <row r="13" spans="1:10" ht="25.5">
      <c r="A13" s="295" t="s">
        <v>154</v>
      </c>
      <c r="B13" s="125">
        <v>4010</v>
      </c>
      <c r="C13" s="64"/>
      <c r="D13" s="98">
        <v>4517</v>
      </c>
      <c r="E13" s="64"/>
      <c r="F13" s="98">
        <v>3985</v>
      </c>
      <c r="G13" s="70"/>
      <c r="H13" s="98">
        <v>3930</v>
      </c>
      <c r="I13" s="70"/>
      <c r="J13" s="98">
        <v>3933</v>
      </c>
    </row>
    <row r="14" spans="1:10">
      <c r="A14" s="296"/>
      <c r="B14" s="125"/>
      <c r="C14" s="64"/>
      <c r="D14" s="98"/>
      <c r="E14" s="64"/>
      <c r="F14" s="98"/>
      <c r="G14" s="70"/>
      <c r="H14" s="98"/>
      <c r="I14" s="70"/>
      <c r="J14" s="98"/>
    </row>
    <row r="15" spans="1:10">
      <c r="A15" s="204" t="s">
        <v>155</v>
      </c>
      <c r="B15" s="127">
        <v>-197</v>
      </c>
      <c r="C15" s="68"/>
      <c r="D15" s="87">
        <v>-543</v>
      </c>
      <c r="E15" s="68"/>
      <c r="F15" s="87">
        <v>-681</v>
      </c>
      <c r="G15" s="93"/>
      <c r="H15" s="87">
        <v>-802</v>
      </c>
      <c r="I15" s="93"/>
      <c r="J15" s="87">
        <v>-358</v>
      </c>
    </row>
    <row r="16" spans="1:10" ht="6.95" customHeight="1">
      <c r="A16" s="297"/>
      <c r="B16" s="125"/>
      <c r="C16" s="64"/>
      <c r="D16" s="98"/>
      <c r="E16" s="64"/>
      <c r="F16" s="98"/>
      <c r="G16" s="70"/>
      <c r="H16" s="98"/>
      <c r="I16" s="70"/>
      <c r="J16" s="98"/>
    </row>
    <row r="17" spans="1:11">
      <c r="A17" s="297" t="s">
        <v>156</v>
      </c>
      <c r="B17" s="125">
        <f>+B13+B15</f>
        <v>3813</v>
      </c>
      <c r="C17" s="64"/>
      <c r="D17" s="98">
        <f>D13+D15</f>
        <v>3974</v>
      </c>
      <c r="E17" s="64"/>
      <c r="F17" s="98">
        <f>F13+F15</f>
        <v>3304</v>
      </c>
      <c r="G17" s="70"/>
      <c r="H17" s="98">
        <f>H13+H15</f>
        <v>3128</v>
      </c>
      <c r="I17" s="70"/>
      <c r="J17" s="98">
        <f>+J13+J15</f>
        <v>3575</v>
      </c>
    </row>
    <row r="18" spans="1:11" ht="6.95" customHeight="1">
      <c r="A18" s="204"/>
      <c r="B18" s="125"/>
      <c r="C18" s="64"/>
      <c r="D18" s="98"/>
      <c r="E18" s="64"/>
      <c r="F18" s="98"/>
      <c r="G18" s="70"/>
      <c r="H18" s="98"/>
      <c r="I18" s="70"/>
      <c r="J18" s="98"/>
    </row>
    <row r="19" spans="1:11">
      <c r="A19" s="204" t="s">
        <v>5</v>
      </c>
      <c r="B19" s="127">
        <v>-1739</v>
      </c>
      <c r="C19" s="68"/>
      <c r="D19" s="87">
        <v>-1878</v>
      </c>
      <c r="E19" s="68"/>
      <c r="F19" s="87">
        <v>-1834</v>
      </c>
      <c r="G19" s="93"/>
      <c r="H19" s="87">
        <v>-1611</v>
      </c>
      <c r="I19" s="93"/>
      <c r="J19" s="87">
        <v>-1726</v>
      </c>
    </row>
    <row r="20" spans="1:11" ht="6.95" customHeight="1">
      <c r="A20" s="297"/>
      <c r="B20" s="125"/>
      <c r="C20" s="64"/>
      <c r="D20" s="98"/>
      <c r="E20" s="64"/>
      <c r="F20" s="98"/>
      <c r="G20" s="70"/>
      <c r="H20" s="98"/>
      <c r="I20" s="70"/>
      <c r="J20" s="98"/>
    </row>
    <row r="21" spans="1:11">
      <c r="A21" s="297" t="s">
        <v>48</v>
      </c>
      <c r="B21" s="125">
        <f>+B17+B19</f>
        <v>2074</v>
      </c>
      <c r="C21" s="64"/>
      <c r="D21" s="98">
        <f>D17+D19</f>
        <v>2096</v>
      </c>
      <c r="E21" s="64"/>
      <c r="F21" s="98">
        <f>F17+F19</f>
        <v>1470</v>
      </c>
      <c r="G21" s="70"/>
      <c r="H21" s="98">
        <f>H17+H19</f>
        <v>1517</v>
      </c>
      <c r="I21" s="70"/>
      <c r="J21" s="98">
        <f>+J17+J19</f>
        <v>1849</v>
      </c>
    </row>
    <row r="22" spans="1:11" ht="6.95" customHeight="1">
      <c r="A22" s="298"/>
      <c r="B22" s="150"/>
      <c r="C22" s="70"/>
      <c r="D22" s="98"/>
      <c r="E22" s="70"/>
      <c r="F22" s="98"/>
      <c r="G22" s="70"/>
      <c r="H22" s="98"/>
      <c r="I22" s="70"/>
      <c r="J22" s="98"/>
    </row>
    <row r="23" spans="1:11">
      <c r="A23" s="204" t="s">
        <v>157</v>
      </c>
      <c r="B23" s="127">
        <v>346</v>
      </c>
      <c r="C23" s="70"/>
      <c r="D23" s="293">
        <v>330</v>
      </c>
      <c r="E23" s="70"/>
      <c r="F23" s="293">
        <v>412</v>
      </c>
      <c r="G23" s="70"/>
      <c r="H23" s="293">
        <v>429</v>
      </c>
      <c r="I23" s="70"/>
      <c r="J23" s="293">
        <v>338</v>
      </c>
    </row>
    <row r="24" spans="1:11" ht="6.95" customHeight="1">
      <c r="A24" s="297"/>
      <c r="B24" s="125"/>
      <c r="C24" s="64"/>
      <c r="D24" s="98"/>
      <c r="E24" s="64"/>
      <c r="F24" s="98"/>
      <c r="G24" s="70"/>
      <c r="H24" s="98"/>
      <c r="I24" s="70"/>
      <c r="J24" s="98"/>
    </row>
    <row r="25" spans="1:11" ht="13.5" thickBot="1">
      <c r="A25" s="297" t="s">
        <v>158</v>
      </c>
      <c r="B25" s="136">
        <f>+B21+B23</f>
        <v>2420</v>
      </c>
      <c r="C25" s="64"/>
      <c r="D25" s="299">
        <f>D21+D23</f>
        <v>2426</v>
      </c>
      <c r="E25" s="64"/>
      <c r="F25" s="299">
        <f>F21+F23</f>
        <v>1882</v>
      </c>
      <c r="G25" s="70"/>
      <c r="H25" s="299">
        <f>H21+H23</f>
        <v>1946</v>
      </c>
      <c r="I25" s="70"/>
      <c r="J25" s="299">
        <f>J21+J23</f>
        <v>2187</v>
      </c>
    </row>
    <row r="26" spans="1:11" ht="6.95" customHeight="1">
      <c r="A26" s="282"/>
      <c r="B26" s="290"/>
      <c r="C26" s="291"/>
      <c r="D26" s="153"/>
      <c r="E26" s="291"/>
      <c r="F26" s="153"/>
      <c r="G26" s="292"/>
      <c r="H26" s="153"/>
      <c r="I26" s="292"/>
      <c r="J26" s="153"/>
    </row>
    <row r="27" spans="1:11" ht="12" customHeight="1">
      <c r="A27" s="5" t="s">
        <v>78</v>
      </c>
      <c r="B27" s="290"/>
      <c r="C27" s="70"/>
      <c r="D27" s="98"/>
      <c r="E27" s="70"/>
      <c r="F27" s="98"/>
      <c r="G27" s="70"/>
      <c r="H27" s="98"/>
      <c r="I27" s="70"/>
      <c r="J27" s="98"/>
    </row>
    <row r="28" spans="1:11" ht="7.5" customHeight="1">
      <c r="A28" s="300"/>
      <c r="B28" s="290"/>
      <c r="C28" s="60"/>
      <c r="D28" s="60"/>
      <c r="E28" s="60"/>
      <c r="F28" s="60"/>
      <c r="G28" s="60"/>
      <c r="H28" s="60"/>
      <c r="I28" s="60"/>
      <c r="J28" s="60"/>
    </row>
    <row r="29" spans="1:11" ht="12" customHeight="1">
      <c r="A29" s="204" t="s">
        <v>44</v>
      </c>
      <c r="B29" s="137">
        <f>B25</f>
        <v>2420</v>
      </c>
      <c r="C29" s="64"/>
      <c r="D29" s="160">
        <f>D25</f>
        <v>2426</v>
      </c>
      <c r="E29" s="64"/>
      <c r="F29" s="160">
        <f>F25</f>
        <v>1882</v>
      </c>
      <c r="G29" s="70"/>
      <c r="H29" s="98">
        <f>H25</f>
        <v>1946</v>
      </c>
      <c r="I29" s="70"/>
      <c r="J29" s="98">
        <f>J25</f>
        <v>2187</v>
      </c>
    </row>
    <row r="30" spans="1:11" ht="12" customHeight="1">
      <c r="A30" s="204" t="s">
        <v>8</v>
      </c>
      <c r="B30" s="137"/>
      <c r="C30" s="159"/>
      <c r="D30" s="98">
        <v>-5</v>
      </c>
      <c r="E30" s="159"/>
      <c r="F30" s="98">
        <v>0</v>
      </c>
      <c r="G30" s="64"/>
      <c r="H30" s="98">
        <v>25</v>
      </c>
      <c r="I30" s="70"/>
      <c r="J30" s="98">
        <v>-13</v>
      </c>
    </row>
    <row r="31" spans="1:11" ht="12" customHeight="1">
      <c r="A31" s="204" t="s">
        <v>125</v>
      </c>
      <c r="B31" s="125">
        <v>-7</v>
      </c>
      <c r="C31" s="159"/>
      <c r="D31" s="98">
        <v>-481</v>
      </c>
      <c r="E31" s="159"/>
      <c r="F31" s="98">
        <v>10</v>
      </c>
      <c r="G31" s="64"/>
      <c r="H31" s="98">
        <v>-5</v>
      </c>
      <c r="I31" s="70"/>
      <c r="J31" s="98">
        <v>-1</v>
      </c>
      <c r="K31" s="98"/>
    </row>
    <row r="32" spans="1:11" ht="12" customHeight="1">
      <c r="A32" s="204" t="s">
        <v>77</v>
      </c>
      <c r="B32" s="133">
        <f>Europe!D41</f>
        <v>0</v>
      </c>
      <c r="C32" s="135"/>
      <c r="D32" s="293">
        <v>-5</v>
      </c>
      <c r="E32" s="159"/>
      <c r="F32" s="293">
        <v>-21</v>
      </c>
      <c r="G32" s="64"/>
      <c r="H32" s="293">
        <v>-16</v>
      </c>
      <c r="I32" s="70"/>
      <c r="J32" s="293">
        <v>-20</v>
      </c>
      <c r="K32" s="98"/>
    </row>
    <row r="33" spans="1:10" ht="6.95" customHeight="1">
      <c r="A33" s="204"/>
      <c r="B33" s="240"/>
      <c r="C33" s="159"/>
      <c r="D33" s="160"/>
      <c r="E33" s="159"/>
      <c r="F33" s="160"/>
      <c r="G33" s="159"/>
      <c r="H33" s="160"/>
      <c r="I33" s="159"/>
      <c r="J33" s="160"/>
    </row>
    <row r="34" spans="1:10" ht="12" customHeight="1" thickBot="1">
      <c r="A34" s="297" t="s">
        <v>45</v>
      </c>
      <c r="B34" s="142">
        <f>SUM(B29:B32)</f>
        <v>2413</v>
      </c>
      <c r="C34" s="64"/>
      <c r="D34" s="143">
        <f>+D29+D30+D31+D32</f>
        <v>1935</v>
      </c>
      <c r="E34" s="64"/>
      <c r="F34" s="143">
        <f>+F29+F30+F31+F32</f>
        <v>1871</v>
      </c>
      <c r="G34" s="70"/>
      <c r="H34" s="143">
        <f>+H29+H30+H31+H32</f>
        <v>1950</v>
      </c>
      <c r="I34" s="98"/>
      <c r="J34" s="143">
        <f>+J29+J30+J31+J32</f>
        <v>2153</v>
      </c>
    </row>
    <row r="35" spans="1:10" ht="6.95" customHeight="1">
      <c r="A35" s="204"/>
      <c r="B35" s="290"/>
      <c r="C35" s="70"/>
      <c r="D35" s="98"/>
      <c r="E35" s="98"/>
      <c r="F35" s="98"/>
      <c r="G35" s="98"/>
      <c r="H35" s="98"/>
      <c r="I35" s="98"/>
      <c r="J35" s="98"/>
    </row>
    <row r="36" spans="1:10">
      <c r="A36" s="6" t="s">
        <v>95</v>
      </c>
      <c r="B36" s="290"/>
      <c r="C36" s="60"/>
      <c r="D36" s="60"/>
      <c r="E36" s="60"/>
      <c r="F36" s="60"/>
      <c r="G36" s="60"/>
      <c r="H36" s="60"/>
      <c r="I36" s="60"/>
      <c r="J36" s="60"/>
    </row>
    <row r="37" spans="1:10" ht="7.5" customHeight="1">
      <c r="A37" s="300"/>
      <c r="B37" s="290"/>
      <c r="C37" s="60"/>
      <c r="D37" s="60"/>
      <c r="E37" s="60"/>
      <c r="F37" s="60"/>
      <c r="G37" s="60"/>
      <c r="H37" s="60"/>
      <c r="I37" s="60"/>
      <c r="J37" s="60"/>
    </row>
    <row r="38" spans="1:10">
      <c r="A38" s="300" t="s">
        <v>15</v>
      </c>
      <c r="B38" s="290"/>
      <c r="C38" s="60"/>
      <c r="D38" s="60"/>
      <c r="E38" s="60"/>
      <c r="F38" s="60"/>
      <c r="G38" s="60"/>
      <c r="H38" s="74"/>
      <c r="I38" s="74"/>
      <c r="J38" s="74"/>
    </row>
    <row r="39" spans="1:10">
      <c r="A39" s="300"/>
      <c r="B39" s="290"/>
      <c r="C39" s="60"/>
      <c r="D39" s="60"/>
      <c r="E39" s="60"/>
      <c r="F39" s="60"/>
      <c r="G39" s="60"/>
      <c r="H39" s="74"/>
      <c r="I39" s="74"/>
      <c r="J39" s="74"/>
    </row>
    <row r="40" spans="1:10">
      <c r="A40" s="300"/>
      <c r="B40" s="290"/>
      <c r="C40" s="60"/>
      <c r="D40" s="60"/>
      <c r="E40" s="60"/>
      <c r="F40" s="60"/>
      <c r="G40" s="60"/>
      <c r="H40" s="74"/>
      <c r="I40" s="74"/>
      <c r="J40" s="74"/>
    </row>
    <row r="41" spans="1:10">
      <c r="A41" s="300"/>
      <c r="B41" s="290"/>
      <c r="C41" s="60"/>
      <c r="D41" s="60"/>
      <c r="E41" s="60"/>
      <c r="F41" s="60"/>
      <c r="G41" s="60"/>
      <c r="H41" s="74"/>
      <c r="I41" s="74"/>
      <c r="J41" s="74"/>
    </row>
    <row r="42" spans="1:10">
      <c r="A42" s="300"/>
      <c r="B42" s="290"/>
      <c r="C42" s="60"/>
      <c r="D42" s="60"/>
      <c r="E42" s="60"/>
      <c r="F42" s="60"/>
      <c r="G42" s="60"/>
      <c r="H42" s="74"/>
      <c r="I42" s="74"/>
      <c r="J42" s="74"/>
    </row>
    <row r="43" spans="1:10">
      <c r="A43" s="301"/>
      <c r="B43" s="150"/>
      <c r="C43" s="60"/>
      <c r="D43" s="60"/>
      <c r="E43" s="60"/>
      <c r="F43" s="60"/>
      <c r="G43" s="60"/>
      <c r="H43" s="65"/>
      <c r="I43" s="60"/>
      <c r="J43" s="65"/>
    </row>
    <row r="44" spans="1:10" ht="6.95" customHeight="1">
      <c r="A44" s="204"/>
      <c r="B44" s="302"/>
      <c r="C44" s="159"/>
      <c r="D44" s="303"/>
      <c r="E44" s="159"/>
      <c r="F44" s="303"/>
      <c r="G44" s="159"/>
      <c r="H44" s="160"/>
      <c r="I44" s="159"/>
      <c r="J44" s="160"/>
    </row>
    <row r="45" spans="1:10" ht="13.5" thickBot="1">
      <c r="A45" s="212"/>
      <c r="B45" s="304"/>
      <c r="C45" s="60"/>
      <c r="D45" s="73"/>
      <c r="E45" s="60"/>
      <c r="F45" s="73"/>
      <c r="G45" s="60"/>
      <c r="H45" s="73"/>
      <c r="I45" s="60"/>
      <c r="J45" s="73"/>
    </row>
    <row r="46" spans="1:10" ht="6.95" customHeight="1">
      <c r="A46" s="212"/>
      <c r="B46" s="290"/>
      <c r="C46" s="60"/>
      <c r="D46" s="60"/>
      <c r="E46" s="60"/>
      <c r="F46" s="60"/>
      <c r="G46" s="60"/>
      <c r="H46" s="60"/>
      <c r="I46" s="60"/>
      <c r="J46" s="60"/>
    </row>
    <row r="47" spans="1:10" ht="12" customHeight="1">
      <c r="A47" s="300" t="s">
        <v>16</v>
      </c>
      <c r="B47" s="290"/>
      <c r="C47" s="60"/>
      <c r="D47" s="60"/>
      <c r="E47" s="60"/>
      <c r="F47" s="60"/>
      <c r="G47" s="60"/>
      <c r="H47" s="60"/>
      <c r="I47" s="60"/>
      <c r="J47" s="60"/>
    </row>
    <row r="48" spans="1:10" ht="12" customHeight="1">
      <c r="A48" s="305" t="s">
        <v>85</v>
      </c>
      <c r="B48" s="134">
        <f>Europe!D53</f>
        <v>0</v>
      </c>
      <c r="C48" s="60"/>
      <c r="D48" s="60">
        <f>Europe!R52</f>
        <v>-80</v>
      </c>
      <c r="E48" s="60"/>
      <c r="F48" s="60">
        <f>Europe!AF52</f>
        <v>-68</v>
      </c>
      <c r="G48" s="60"/>
      <c r="H48" s="139">
        <f>Europe!AT52</f>
        <v>0</v>
      </c>
      <c r="I48" s="139"/>
      <c r="J48" s="139">
        <f>Europe!BH52</f>
        <v>0</v>
      </c>
    </row>
    <row r="49" spans="1:10" ht="12" customHeight="1">
      <c r="A49" s="305" t="s">
        <v>86</v>
      </c>
      <c r="B49" s="290">
        <f>Europe!D53+Asia!D52+MENA!D52+'North America'!D52+'Latin America'!D52</f>
        <v>-1</v>
      </c>
      <c r="C49" s="60"/>
      <c r="D49" s="60">
        <f>Europe!R53+Asia!R52+MENA!R52+'North America'!R52+'Latin America'!R52</f>
        <v>19</v>
      </c>
      <c r="E49" s="60"/>
      <c r="F49" s="60">
        <f>Europe!AF53+Asia!AF52+MENA!AF52+'North America'!AF52+'Latin America'!AF52</f>
        <v>-28</v>
      </c>
      <c r="G49" s="60"/>
      <c r="H49" s="60">
        <f>Europe!AT53+Asia!AT52+MENA!AT52+'North America'!AT52+'Latin America'!AT52</f>
        <v>-21</v>
      </c>
      <c r="I49" s="60"/>
      <c r="J49" s="60">
        <f>Europe!BH53+Asia!BH52+MENA!BH52+'North America'!BH52+'Latin America'!BH52</f>
        <v>-1</v>
      </c>
    </row>
    <row r="50" spans="1:10" ht="12" customHeight="1">
      <c r="A50" s="305" t="s">
        <v>88</v>
      </c>
      <c r="B50" s="134">
        <f>Europe!D55</f>
        <v>0</v>
      </c>
      <c r="C50" s="135"/>
      <c r="D50" s="135">
        <f>Europe!R55</f>
        <v>0</v>
      </c>
      <c r="E50" s="135"/>
      <c r="F50" s="135">
        <f>Europe!AF55</f>
        <v>0</v>
      </c>
      <c r="G50" s="74"/>
      <c r="H50" s="74">
        <f>Europe!AT55</f>
        <v>160</v>
      </c>
      <c r="I50" s="74"/>
      <c r="J50" s="135">
        <f>Europe!BH55</f>
        <v>0</v>
      </c>
    </row>
    <row r="51" spans="1:10" ht="12" customHeight="1">
      <c r="A51" s="305"/>
      <c r="B51" s="134"/>
      <c r="C51" s="135"/>
      <c r="D51" s="135"/>
      <c r="E51" s="135"/>
      <c r="F51" s="135"/>
      <c r="G51" s="74"/>
      <c r="H51" s="65"/>
      <c r="I51" s="74"/>
      <c r="J51" s="135"/>
    </row>
    <row r="52" spans="1:10" ht="6.95" customHeight="1">
      <c r="A52" s="204"/>
      <c r="B52" s="302"/>
      <c r="C52" s="159"/>
      <c r="D52" s="303"/>
      <c r="E52" s="159"/>
      <c r="F52" s="303"/>
      <c r="G52" s="159"/>
      <c r="H52" s="160"/>
      <c r="I52" s="159"/>
      <c r="J52" s="303"/>
    </row>
    <row r="53" spans="1:10" ht="12" customHeight="1" thickBot="1">
      <c r="A53" s="212"/>
      <c r="B53" s="136">
        <f t="shared" ref="B53" si="0">SUM(B48:B50)</f>
        <v>-1</v>
      </c>
      <c r="C53" s="74"/>
      <c r="D53" s="73">
        <f>SUM(D48:D50)</f>
        <v>-61</v>
      </c>
      <c r="E53" s="60"/>
      <c r="F53" s="73">
        <f>SUM(F48:F50)</f>
        <v>-96</v>
      </c>
      <c r="G53" s="60"/>
      <c r="H53" s="73">
        <f>SUM(H48:H50)</f>
        <v>139</v>
      </c>
      <c r="I53" s="60"/>
      <c r="J53" s="73">
        <f>SUM(J48:J50)</f>
        <v>-1</v>
      </c>
    </row>
    <row r="54" spans="1:10" ht="6.95" customHeight="1">
      <c r="A54" s="204"/>
      <c r="B54" s="125"/>
      <c r="C54" s="98"/>
      <c r="D54" s="98"/>
      <c r="E54" s="98"/>
      <c r="F54" s="98"/>
      <c r="G54" s="98"/>
      <c r="H54" s="98"/>
      <c r="I54" s="98"/>
      <c r="J54" s="98"/>
    </row>
    <row r="55" spans="1:10">
      <c r="A55" s="5" t="s">
        <v>30</v>
      </c>
      <c r="B55" s="125"/>
      <c r="C55" s="98"/>
      <c r="D55" s="98"/>
      <c r="E55" s="98"/>
      <c r="F55" s="98"/>
      <c r="G55" s="98"/>
      <c r="H55" s="98"/>
      <c r="I55" s="98"/>
      <c r="J55" s="98"/>
    </row>
    <row r="56" spans="1:10" ht="6.95" customHeight="1">
      <c r="A56" s="204"/>
      <c r="B56" s="240"/>
      <c r="C56" s="159"/>
      <c r="D56" s="160"/>
      <c r="E56" s="159"/>
      <c r="F56" s="160"/>
      <c r="G56" s="159"/>
      <c r="H56" s="160"/>
      <c r="I56" s="159"/>
      <c r="J56" s="160"/>
    </row>
    <row r="57" spans="1:10" ht="12" customHeight="1">
      <c r="A57" s="204" t="s">
        <v>141</v>
      </c>
      <c r="B57" s="125">
        <v>686</v>
      </c>
      <c r="C57" s="98"/>
      <c r="D57" s="98">
        <v>713</v>
      </c>
      <c r="E57" s="98"/>
      <c r="F57" s="98">
        <v>757</v>
      </c>
      <c r="G57" s="98"/>
      <c r="H57" s="98">
        <v>746</v>
      </c>
      <c r="I57" s="98"/>
      <c r="J57" s="98">
        <v>713</v>
      </c>
    </row>
    <row r="58" spans="1:10" ht="12" customHeight="1">
      <c r="A58" s="204" t="s">
        <v>32</v>
      </c>
      <c r="B58" s="125">
        <v>1494</v>
      </c>
      <c r="C58" s="98"/>
      <c r="D58" s="98">
        <v>1541</v>
      </c>
      <c r="E58" s="98"/>
      <c r="F58" s="98">
        <v>1554</v>
      </c>
      <c r="G58" s="98"/>
      <c r="H58" s="98">
        <v>1520</v>
      </c>
      <c r="I58" s="98"/>
      <c r="J58" s="98">
        <v>1488</v>
      </c>
    </row>
    <row r="59" spans="1:10" ht="12" customHeight="1">
      <c r="A59" s="204" t="s">
        <v>142</v>
      </c>
      <c r="B59" s="125"/>
      <c r="C59" s="98"/>
      <c r="D59" s="98"/>
      <c r="E59" s="98"/>
      <c r="F59" s="98"/>
      <c r="G59" s="98"/>
      <c r="H59" s="98"/>
      <c r="I59" s="98"/>
      <c r="J59" s="98"/>
    </row>
    <row r="60" spans="1:10" ht="12" customHeight="1">
      <c r="A60" s="306" t="s">
        <v>110</v>
      </c>
      <c r="B60" s="125">
        <v>1322</v>
      </c>
      <c r="C60" s="98"/>
      <c r="D60" s="98">
        <v>1363</v>
      </c>
      <c r="E60" s="98"/>
      <c r="F60" s="98">
        <v>1345</v>
      </c>
      <c r="G60" s="98"/>
      <c r="H60" s="98">
        <v>1304</v>
      </c>
      <c r="I60" s="98"/>
      <c r="J60" s="98">
        <v>1275</v>
      </c>
    </row>
    <row r="61" spans="1:10" ht="12" customHeight="1">
      <c r="A61" s="204" t="s">
        <v>25</v>
      </c>
      <c r="B61" s="307">
        <v>508</v>
      </c>
      <c r="C61" s="102"/>
      <c r="D61" s="308">
        <v>900</v>
      </c>
      <c r="E61" s="102"/>
      <c r="F61" s="308">
        <v>329</v>
      </c>
      <c r="G61" s="102"/>
      <c r="H61" s="308">
        <v>360</v>
      </c>
      <c r="I61" s="102"/>
      <c r="J61" s="308">
        <v>457</v>
      </c>
    </row>
    <row r="62" spans="1:10" ht="6.95" customHeight="1">
      <c r="A62" s="282"/>
      <c r="B62" s="250"/>
      <c r="C62" s="102"/>
      <c r="D62" s="102"/>
      <c r="E62" s="102"/>
      <c r="F62" s="102"/>
      <c r="G62" s="102"/>
      <c r="H62" s="102"/>
      <c r="I62" s="102"/>
      <c r="J62" s="102"/>
    </row>
    <row r="63" spans="1:10" ht="15" customHeight="1" thickBot="1">
      <c r="A63" s="204" t="s">
        <v>143</v>
      </c>
      <c r="B63" s="309">
        <f>B57+B58+B60+B61</f>
        <v>4010</v>
      </c>
      <c r="C63" s="102"/>
      <c r="D63" s="310">
        <f>D57+D58+D60+D61</f>
        <v>4517</v>
      </c>
      <c r="E63" s="102"/>
      <c r="F63" s="310">
        <f>F57+F58+F60+F61</f>
        <v>3985</v>
      </c>
      <c r="G63" s="102"/>
      <c r="H63" s="310">
        <f>H57+H58+H60+H61</f>
        <v>3930</v>
      </c>
      <c r="I63" s="102"/>
      <c r="J63" s="310">
        <f>J57+J58+J60+J61</f>
        <v>3933</v>
      </c>
    </row>
    <row r="64" spans="1:10">
      <c r="A64" s="204"/>
      <c r="B64" s="204"/>
      <c r="C64" s="204"/>
      <c r="D64" s="204"/>
      <c r="E64" s="204"/>
      <c r="F64" s="204"/>
      <c r="G64" s="204"/>
      <c r="H64" s="204"/>
      <c r="I64" s="204"/>
      <c r="J64" s="204"/>
    </row>
    <row r="65" spans="1:10" ht="12" customHeight="1">
      <c r="A65" s="204" t="s">
        <v>144</v>
      </c>
      <c r="B65" s="98"/>
      <c r="C65" s="98"/>
      <c r="D65" s="98"/>
      <c r="E65" s="98"/>
      <c r="F65" s="98"/>
      <c r="G65" s="98"/>
      <c r="H65" s="98"/>
      <c r="I65" s="98"/>
      <c r="J65" s="98"/>
    </row>
    <row r="66" spans="1:10" ht="12" customHeight="1">
      <c r="A66" s="204" t="s">
        <v>145</v>
      </c>
      <c r="B66" s="98"/>
      <c r="C66" s="98"/>
      <c r="D66" s="98"/>
      <c r="E66" s="98"/>
      <c r="F66" s="98"/>
      <c r="G66" s="98"/>
      <c r="H66" s="98"/>
      <c r="I66" s="98"/>
      <c r="J66" s="98"/>
    </row>
    <row r="67" spans="1:10">
      <c r="A67" s="204"/>
      <c r="B67" s="204"/>
      <c r="C67" s="204"/>
      <c r="D67" s="204"/>
      <c r="E67" s="204"/>
      <c r="F67" s="204"/>
      <c r="G67" s="204"/>
      <c r="H67" s="204"/>
      <c r="I67" s="204"/>
      <c r="J67" s="204"/>
    </row>
    <row r="68" spans="1:10" ht="12" customHeight="1">
      <c r="A68" s="5" t="s">
        <v>72</v>
      </c>
      <c r="B68" s="102"/>
      <c r="C68" s="102"/>
      <c r="D68" s="102"/>
      <c r="E68" s="102"/>
      <c r="F68" s="102"/>
      <c r="G68" s="102"/>
      <c r="H68" s="102"/>
      <c r="I68" s="102"/>
      <c r="J68" s="102"/>
    </row>
    <row r="69" spans="1:10" ht="12" customHeight="1">
      <c r="A69" s="204"/>
      <c r="B69" s="343" t="s">
        <v>109</v>
      </c>
      <c r="C69" s="343"/>
      <c r="D69" s="343"/>
      <c r="E69" s="343"/>
      <c r="F69" s="343"/>
      <c r="G69" s="343"/>
      <c r="H69" s="343"/>
      <c r="I69" s="343"/>
      <c r="J69" s="343"/>
    </row>
    <row r="70" spans="1:10" ht="12" customHeight="1">
      <c r="A70" s="204"/>
      <c r="B70" s="110" t="s">
        <v>10</v>
      </c>
      <c r="C70" s="349"/>
      <c r="D70" s="311" t="s">
        <v>11</v>
      </c>
      <c r="E70" s="349"/>
      <c r="F70" s="311" t="s">
        <v>12</v>
      </c>
      <c r="G70" s="351"/>
      <c r="H70" s="311" t="s">
        <v>13</v>
      </c>
      <c r="I70" s="351"/>
      <c r="J70" s="311" t="s">
        <v>10</v>
      </c>
    </row>
    <row r="71" spans="1:10" ht="12" customHeight="1">
      <c r="A71" s="204"/>
      <c r="B71" s="119">
        <v>2014</v>
      </c>
      <c r="C71" s="349"/>
      <c r="D71" s="312">
        <v>2013</v>
      </c>
      <c r="E71" s="350"/>
      <c r="F71" s="312">
        <v>2013</v>
      </c>
      <c r="G71" s="351"/>
      <c r="H71" s="312">
        <v>2013</v>
      </c>
      <c r="I71" s="351"/>
      <c r="J71" s="312">
        <v>2013</v>
      </c>
    </row>
    <row r="72" spans="1:10" ht="12" customHeight="1">
      <c r="A72" s="204"/>
      <c r="B72" s="116" t="s">
        <v>1</v>
      </c>
      <c r="C72" s="229"/>
      <c r="D72" s="229" t="s">
        <v>1</v>
      </c>
      <c r="E72" s="230"/>
      <c r="F72" s="229" t="s">
        <v>1</v>
      </c>
      <c r="G72" s="229"/>
      <c r="H72" s="229" t="s">
        <v>1</v>
      </c>
      <c r="I72" s="229"/>
      <c r="J72" s="229" t="s">
        <v>1</v>
      </c>
    </row>
    <row r="73" spans="1:10" ht="6.95" customHeight="1">
      <c r="A73" s="204"/>
      <c r="B73" s="251"/>
      <c r="C73" s="252"/>
      <c r="D73" s="252"/>
      <c r="E73" s="253"/>
      <c r="F73" s="252"/>
      <c r="G73" s="252"/>
      <c r="H73" s="252"/>
      <c r="I73" s="252"/>
      <c r="J73" s="252"/>
    </row>
    <row r="74" spans="1:10" ht="12" customHeight="1">
      <c r="A74" s="282" t="s">
        <v>73</v>
      </c>
      <c r="B74" s="125">
        <v>301936</v>
      </c>
      <c r="C74" s="98"/>
      <c r="D74" s="98">
        <v>297852</v>
      </c>
      <c r="E74" s="98"/>
      <c r="F74" s="98">
        <v>295645</v>
      </c>
      <c r="G74" s="98"/>
      <c r="H74" s="98">
        <v>286539</v>
      </c>
      <c r="I74" s="98"/>
      <c r="J74" s="98">
        <v>279391</v>
      </c>
    </row>
    <row r="75" spans="1:10" ht="12" customHeight="1">
      <c r="A75" s="282" t="s">
        <v>171</v>
      </c>
      <c r="B75" s="125">
        <v>353101</v>
      </c>
      <c r="C75" s="98"/>
      <c r="D75" s="98">
        <v>354298</v>
      </c>
      <c r="E75" s="98"/>
      <c r="F75" s="98">
        <v>337852</v>
      </c>
      <c r="G75" s="98"/>
      <c r="H75" s="98">
        <v>327612</v>
      </c>
      <c r="I75" s="98"/>
      <c r="J75" s="98">
        <v>324085</v>
      </c>
    </row>
    <row r="76" spans="1:10" ht="12" customHeight="1">
      <c r="A76" s="204"/>
      <c r="B76" s="251"/>
      <c r="C76" s="252"/>
      <c r="D76" s="252"/>
      <c r="E76" s="253"/>
      <c r="F76" s="252"/>
      <c r="G76" s="252"/>
      <c r="H76" s="252"/>
      <c r="I76" s="252"/>
      <c r="J76" s="252"/>
    </row>
    <row r="77" spans="1:10" ht="12" customHeight="1">
      <c r="A77" s="204"/>
      <c r="B77" s="251" t="s">
        <v>124</v>
      </c>
      <c r="C77" s="252"/>
      <c r="D77" s="252" t="s">
        <v>124</v>
      </c>
      <c r="E77" s="253"/>
      <c r="F77" s="252" t="s">
        <v>124</v>
      </c>
      <c r="G77" s="252"/>
      <c r="H77" s="252" t="s">
        <v>124</v>
      </c>
      <c r="I77" s="252"/>
      <c r="J77" s="252" t="s">
        <v>124</v>
      </c>
    </row>
    <row r="78" spans="1:10" ht="6.95" customHeight="1">
      <c r="A78" s="204"/>
      <c r="B78" s="251"/>
      <c r="C78" s="252"/>
      <c r="D78" s="252"/>
      <c r="E78" s="253"/>
      <c r="F78" s="252"/>
      <c r="G78" s="252"/>
      <c r="H78" s="252"/>
      <c r="I78" s="252"/>
      <c r="J78" s="252"/>
    </row>
    <row r="79" spans="1:10" ht="12" customHeight="1">
      <c r="A79" s="282" t="s">
        <v>62</v>
      </c>
      <c r="B79" s="148">
        <v>415</v>
      </c>
      <c r="C79" s="98"/>
      <c r="D79" s="98">
        <f>+RWAs!D11</f>
        <v>391.7</v>
      </c>
      <c r="E79" s="98"/>
      <c r="F79" s="98">
        <f>+RWAs!F11</f>
        <v>395.1</v>
      </c>
      <c r="G79" s="98"/>
      <c r="H79" s="98">
        <f>+RWAs!H11</f>
        <v>385.9</v>
      </c>
      <c r="I79" s="98"/>
      <c r="J79" s="98">
        <f>+RWAs!J11</f>
        <v>373.8</v>
      </c>
    </row>
    <row r="81" spans="1:10" ht="78.95" customHeight="1">
      <c r="A81" s="348" t="s">
        <v>162</v>
      </c>
      <c r="B81" s="348"/>
      <c r="C81" s="348"/>
      <c r="D81" s="348"/>
      <c r="E81" s="348"/>
      <c r="F81" s="348"/>
      <c r="G81" s="348"/>
      <c r="H81" s="348"/>
      <c r="I81" s="348"/>
      <c r="J81" s="348"/>
    </row>
    <row r="82" spans="1:10" ht="6.95" customHeight="1"/>
    <row r="83" spans="1:10" ht="40.5" customHeight="1">
      <c r="A83" s="348" t="s">
        <v>127</v>
      </c>
      <c r="B83" s="348"/>
      <c r="C83" s="348"/>
      <c r="D83" s="348"/>
      <c r="E83" s="348"/>
      <c r="F83" s="348"/>
      <c r="G83" s="348"/>
      <c r="H83" s="348"/>
      <c r="I83" s="348"/>
      <c r="J83" s="348"/>
    </row>
    <row r="84" spans="1:10" ht="6.95" customHeight="1"/>
    <row r="85" spans="1:10">
      <c r="A85" s="51" t="s">
        <v>170</v>
      </c>
    </row>
  </sheetData>
  <customSheetViews>
    <customSheetView guid="{6A6962C3-E482-4427-A8C8-08CAA95BA31A}">
      <selection activeCell="N7" sqref="N7"/>
      <colBreaks count="2" manualBreakCount="2">
        <brk id="11" max="1048575" man="1"/>
        <brk id="19" max="1048575" man="1"/>
      </colBreaks>
      <pageMargins left="0.70866141732283472" right="0.70866141732283472" top="0.74803149606299213" bottom="0.74803149606299213" header="0.31496062992125984" footer="0.31496062992125984"/>
      <pageSetup paperSize="9" scale="75" fitToWidth="3" orientation="portrait" r:id="rId1"/>
      <headerFooter>
        <oddFooter>&amp;LRESTRICTED</oddFooter>
        <evenFooter>&amp;LRESTRICTED</evenFooter>
        <firstFooter>&amp;LRESTRICTED</firstFooter>
      </headerFooter>
    </customSheetView>
    <customSheetView guid="{65D6365A-09F6-4C54-BF18-DD6F56EE25F0}" topLeftCell="A37">
      <selection activeCell="N10" sqref="N10"/>
      <pageMargins left="0.70866141732283472" right="0.70866141732283472" top="0.74803149606299213" bottom="0.74803149606299213" header="0.31496062992125984" footer="0.31496062992125984"/>
      <pageSetup paperSize="9" scale="72" fitToWidth="3" orientation="portrait" r:id="rId2"/>
      <headerFooter>
        <oddFooter>&amp;LRESTRICTED</oddFooter>
        <evenFooter>&amp;LRESTRICTED</evenFooter>
        <firstFooter>&amp;LRESTRICTED</firstFooter>
      </headerFooter>
    </customSheetView>
    <customSheetView guid="{63494AB2-E4F7-49AE-BCF8-5BAC74DABC17}">
      <selection activeCell="A27" sqref="A27:XFD33"/>
      <pageMargins left="0.70866141732283472" right="0.70866141732283472" top="0.74803149606299213" bottom="0.74803149606299213" header="0.31496062992125984" footer="0.31496062992125984"/>
      <pageSetup paperSize="9" scale="72" fitToWidth="3" orientation="portrait" r:id="rId3"/>
      <headerFooter>
        <oddFooter>&amp;LRESTRICTED</oddFooter>
        <evenFooter>&amp;LRESTRICTED</evenFooter>
        <firstFooter>&amp;LRESTRICTED</firstFooter>
      </headerFooter>
    </customSheetView>
    <customSheetView guid="{DD55E124-48E0-4190-9E06-2A6BC9CA3509}" topLeftCell="A20">
      <selection activeCell="A35" sqref="A35"/>
      <rowBreaks count="1" manualBreakCount="1">
        <brk id="57" max="16383" man="1"/>
      </rowBreaks>
      <pageMargins left="0.70866141732283472" right="0.70866141732283472" top="0.74803149606299213" bottom="0.74803149606299213" header="0.31496062992125984" footer="0.31496062992125984"/>
      <pageSetup paperSize="9" scale="72" fitToWidth="3" orientation="portrait" r:id="rId4"/>
      <headerFooter>
        <oddFooter>&amp;LRESTRICTED</oddFooter>
        <evenFooter>&amp;LRESTRICTED</evenFooter>
        <firstFooter>&amp;LRESTRICTED</firstFooter>
      </headerFooter>
    </customSheetView>
  </customSheetViews>
  <mergeCells count="13">
    <mergeCell ref="I70:I71"/>
    <mergeCell ref="A81:J81"/>
    <mergeCell ref="A83:J83"/>
    <mergeCell ref="B3:J3"/>
    <mergeCell ref="A4:A5"/>
    <mergeCell ref="C4:C5"/>
    <mergeCell ref="E4:E5"/>
    <mergeCell ref="G4:G5"/>
    <mergeCell ref="I4:I5"/>
    <mergeCell ref="B69:J69"/>
    <mergeCell ref="C70:C71"/>
    <mergeCell ref="E70:E71"/>
    <mergeCell ref="G70:G71"/>
  </mergeCells>
  <pageMargins left="0.70866141732283472" right="0.70866141732283472" top="0.74803149606299213" bottom="0.74803149606299213" header="0.31496062992125984" footer="0.31496062992125984"/>
  <pageSetup paperSize="9" scale="72" fitToWidth="3" orientation="portrait" r:id="rId5"/>
  <header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opLeftCell="A85" zoomScaleNormal="100" workbookViewId="0">
      <selection activeCell="D16" sqref="D16"/>
    </sheetView>
  </sheetViews>
  <sheetFormatPr defaultRowHeight="12.75"/>
  <cols>
    <col min="1" max="1" width="55.42578125" style="51" customWidth="1"/>
    <col min="2" max="2" width="9.140625" style="51"/>
    <col min="3" max="3" width="2.7109375" style="51" customWidth="1"/>
    <col min="4" max="4" width="9.140625" style="51"/>
    <col min="5" max="5" width="2.7109375" style="51" customWidth="1"/>
    <col min="6" max="6" width="9.140625" style="51"/>
    <col min="7" max="7" width="2.7109375" style="51" customWidth="1"/>
    <col min="8" max="8" width="9.140625" style="51"/>
    <col min="9" max="9" width="2.7109375" style="51" customWidth="1"/>
    <col min="10" max="16384" width="9.140625" style="51"/>
  </cols>
  <sheetData>
    <row r="1" spans="1:10" ht="15" customHeight="1">
      <c r="A1" s="4" t="s">
        <v>108</v>
      </c>
    </row>
    <row r="2" spans="1:10" ht="15" customHeight="1">
      <c r="A2" s="3" t="s">
        <v>65</v>
      </c>
    </row>
    <row r="3" spans="1:10" ht="12" customHeight="1">
      <c r="A3" s="52"/>
      <c r="B3" s="355" t="s">
        <v>0</v>
      </c>
      <c r="C3" s="355"/>
      <c r="D3" s="355"/>
      <c r="E3" s="355"/>
      <c r="F3" s="355"/>
      <c r="G3" s="355"/>
      <c r="H3" s="355"/>
      <c r="I3" s="355"/>
      <c r="J3" s="355"/>
    </row>
    <row r="4" spans="1:10" ht="12" customHeight="1">
      <c r="A4" s="356"/>
      <c r="B4" s="233" t="s">
        <v>10</v>
      </c>
      <c r="C4" s="357"/>
      <c r="D4" s="179" t="s">
        <v>11</v>
      </c>
      <c r="E4" s="357"/>
      <c r="F4" s="179" t="s">
        <v>12</v>
      </c>
      <c r="G4" s="359"/>
      <c r="H4" s="179" t="s">
        <v>13</v>
      </c>
      <c r="I4" s="359"/>
      <c r="J4" s="179" t="s">
        <v>10</v>
      </c>
    </row>
    <row r="5" spans="1:10" ht="12" customHeight="1">
      <c r="A5" s="356"/>
      <c r="B5" s="234">
        <v>2014</v>
      </c>
      <c r="C5" s="357"/>
      <c r="D5" s="182">
        <v>2013</v>
      </c>
      <c r="E5" s="358"/>
      <c r="F5" s="182">
        <v>2013</v>
      </c>
      <c r="G5" s="359"/>
      <c r="H5" s="182">
        <v>2013</v>
      </c>
      <c r="I5" s="359"/>
      <c r="J5" s="182">
        <v>2013</v>
      </c>
    </row>
    <row r="6" spans="1:10" ht="12" customHeight="1">
      <c r="A6" s="52"/>
      <c r="B6" s="235" t="s">
        <v>1</v>
      </c>
      <c r="C6" s="184"/>
      <c r="D6" s="184" t="s">
        <v>1</v>
      </c>
      <c r="E6" s="185"/>
      <c r="F6" s="184" t="s">
        <v>1</v>
      </c>
      <c r="G6" s="184"/>
      <c r="H6" s="184" t="s">
        <v>1</v>
      </c>
      <c r="I6" s="184"/>
      <c r="J6" s="184" t="s">
        <v>1</v>
      </c>
    </row>
    <row r="7" spans="1:10" ht="6.95" customHeight="1">
      <c r="A7" s="52"/>
      <c r="B7" s="90"/>
      <c r="C7" s="83"/>
      <c r="D7" s="33"/>
      <c r="E7" s="83"/>
      <c r="F7" s="33"/>
      <c r="G7" s="84"/>
      <c r="H7" s="33"/>
      <c r="I7" s="84"/>
      <c r="J7" s="33"/>
    </row>
    <row r="8" spans="1:10" ht="12" customHeight="1">
      <c r="A8" s="52" t="s">
        <v>150</v>
      </c>
      <c r="B8" s="90">
        <v>1769</v>
      </c>
      <c r="C8" s="83"/>
      <c r="D8" s="33">
        <v>1842</v>
      </c>
      <c r="E8" s="83"/>
      <c r="F8" s="33">
        <v>1590</v>
      </c>
      <c r="G8" s="84"/>
      <c r="H8" s="33">
        <v>1662</v>
      </c>
      <c r="I8" s="84"/>
      <c r="J8" s="33">
        <v>1672</v>
      </c>
    </row>
    <row r="9" spans="1:10" ht="12" customHeight="1">
      <c r="A9" s="52" t="s">
        <v>151</v>
      </c>
      <c r="B9" s="90">
        <v>937</v>
      </c>
      <c r="C9" s="83"/>
      <c r="D9" s="33">
        <v>835</v>
      </c>
      <c r="E9" s="83"/>
      <c r="F9" s="33">
        <v>828</v>
      </c>
      <c r="G9" s="84"/>
      <c r="H9" s="33">
        <v>847</v>
      </c>
      <c r="I9" s="84"/>
      <c r="J9" s="33">
        <v>971</v>
      </c>
    </row>
    <row r="10" spans="1:10" ht="12" customHeight="1">
      <c r="A10" s="52" t="s">
        <v>152</v>
      </c>
      <c r="B10" s="90">
        <v>2006</v>
      </c>
      <c r="C10" s="83"/>
      <c r="D10" s="33">
        <v>547</v>
      </c>
      <c r="E10" s="83"/>
      <c r="F10" s="33">
        <v>627</v>
      </c>
      <c r="G10" s="84"/>
      <c r="H10" s="33">
        <v>1931</v>
      </c>
      <c r="I10" s="84"/>
      <c r="J10" s="33">
        <v>3676</v>
      </c>
    </row>
    <row r="11" spans="1:10" ht="12" customHeight="1">
      <c r="A11" s="52" t="s">
        <v>153</v>
      </c>
      <c r="B11" s="94">
        <v>448</v>
      </c>
      <c r="C11" s="83"/>
      <c r="D11" s="236">
        <v>1070</v>
      </c>
      <c r="E11" s="83"/>
      <c r="F11" s="236">
        <v>1175</v>
      </c>
      <c r="G11" s="84"/>
      <c r="H11" s="236">
        <v>406</v>
      </c>
      <c r="I11" s="84"/>
      <c r="J11" s="236">
        <v>-503</v>
      </c>
    </row>
    <row r="12" spans="1:10" ht="6.95" customHeight="1">
      <c r="A12" s="193"/>
      <c r="B12" s="90"/>
      <c r="C12" s="83"/>
      <c r="D12" s="33"/>
      <c r="E12" s="83"/>
      <c r="F12" s="33"/>
      <c r="G12" s="84"/>
      <c r="H12" s="33"/>
      <c r="I12" s="84"/>
      <c r="J12" s="33"/>
    </row>
    <row r="13" spans="1:10" ht="25.5">
      <c r="A13" s="67" t="s">
        <v>154</v>
      </c>
      <c r="B13" s="90">
        <v>5160</v>
      </c>
      <c r="C13" s="83"/>
      <c r="D13" s="33">
        <f>4294</f>
        <v>4294</v>
      </c>
      <c r="E13" s="83"/>
      <c r="F13" s="33">
        <v>4220</v>
      </c>
      <c r="G13" s="84"/>
      <c r="H13" s="33">
        <f>4846</f>
        <v>4846</v>
      </c>
      <c r="I13" s="84"/>
      <c r="J13" s="33">
        <v>5816</v>
      </c>
    </row>
    <row r="14" spans="1:10" ht="6.95" customHeight="1">
      <c r="A14" s="256"/>
      <c r="B14" s="90"/>
      <c r="C14" s="83"/>
      <c r="D14" s="33"/>
      <c r="E14" s="83"/>
      <c r="F14" s="33"/>
      <c r="G14" s="84"/>
      <c r="H14" s="33"/>
      <c r="I14" s="84"/>
      <c r="J14" s="33"/>
    </row>
    <row r="15" spans="1:10" ht="12" customHeight="1">
      <c r="A15" s="52" t="s">
        <v>155</v>
      </c>
      <c r="B15" s="94">
        <v>-3</v>
      </c>
      <c r="C15" s="86"/>
      <c r="D15" s="87">
        <v>85</v>
      </c>
      <c r="E15" s="86"/>
      <c r="F15" s="87">
        <v>-118</v>
      </c>
      <c r="G15" s="93"/>
      <c r="H15" s="87">
        <v>-219</v>
      </c>
      <c r="I15" s="93"/>
      <c r="J15" s="87">
        <v>45</v>
      </c>
    </row>
    <row r="16" spans="1:10" ht="6.95" customHeight="1">
      <c r="A16" s="67"/>
      <c r="B16" s="90"/>
      <c r="C16" s="83"/>
      <c r="D16" s="33"/>
      <c r="E16" s="83"/>
      <c r="F16" s="33"/>
      <c r="G16" s="84"/>
      <c r="H16" s="33"/>
      <c r="I16" s="84"/>
      <c r="J16" s="33"/>
    </row>
    <row r="17" spans="1:10" ht="12" customHeight="1">
      <c r="A17" s="67" t="s">
        <v>156</v>
      </c>
      <c r="B17" s="90">
        <f>+B13+B15</f>
        <v>5157</v>
      </c>
      <c r="C17" s="83"/>
      <c r="D17" s="33">
        <f>D13+D15</f>
        <v>4379</v>
      </c>
      <c r="E17" s="83"/>
      <c r="F17" s="33">
        <f>F13+F15</f>
        <v>4102</v>
      </c>
      <c r="G17" s="84"/>
      <c r="H17" s="33">
        <f>H13+H15</f>
        <v>4627</v>
      </c>
      <c r="I17" s="84"/>
      <c r="J17" s="33">
        <f>J13+J15</f>
        <v>5861</v>
      </c>
    </row>
    <row r="18" spans="1:10" ht="6.95" customHeight="1">
      <c r="A18" s="52"/>
      <c r="B18" s="90"/>
      <c r="C18" s="83"/>
      <c r="D18" s="33"/>
      <c r="E18" s="83"/>
      <c r="F18" s="33"/>
      <c r="G18" s="84"/>
      <c r="H18" s="33"/>
      <c r="I18" s="84"/>
      <c r="J18" s="33"/>
    </row>
    <row r="19" spans="1:10" ht="12" customHeight="1">
      <c r="A19" s="52" t="s">
        <v>5</v>
      </c>
      <c r="B19" s="94">
        <v>-2397</v>
      </c>
      <c r="C19" s="86"/>
      <c r="D19" s="87">
        <v>-2585</v>
      </c>
      <c r="E19" s="86"/>
      <c r="F19" s="87">
        <v>-2368</v>
      </c>
      <c r="G19" s="93"/>
      <c r="H19" s="87">
        <v>-2619</v>
      </c>
      <c r="I19" s="93"/>
      <c r="J19" s="87">
        <v>-2388</v>
      </c>
    </row>
    <row r="20" spans="1:10" ht="6.95" customHeight="1">
      <c r="A20" s="67"/>
      <c r="B20" s="90"/>
      <c r="C20" s="83"/>
      <c r="D20" s="33"/>
      <c r="E20" s="83"/>
      <c r="F20" s="33"/>
      <c r="G20" s="84"/>
      <c r="H20" s="33"/>
      <c r="I20" s="84"/>
      <c r="J20" s="33"/>
    </row>
    <row r="21" spans="1:10" ht="12" customHeight="1">
      <c r="A21" s="67" t="s">
        <v>48</v>
      </c>
      <c r="B21" s="90">
        <f>+B17+B19</f>
        <v>2760</v>
      </c>
      <c r="C21" s="83"/>
      <c r="D21" s="33">
        <f>D17+D19</f>
        <v>1794</v>
      </c>
      <c r="E21" s="83"/>
      <c r="F21" s="33">
        <f>F17+F19</f>
        <v>1734</v>
      </c>
      <c r="G21" s="84"/>
      <c r="H21" s="33">
        <f>H17+H19</f>
        <v>2008</v>
      </c>
      <c r="I21" s="84"/>
      <c r="J21" s="33">
        <f>J17+J19</f>
        <v>3473</v>
      </c>
    </row>
    <row r="22" spans="1:10" ht="6.95" customHeight="1">
      <c r="A22" s="256"/>
      <c r="B22" s="257"/>
      <c r="C22" s="84"/>
      <c r="D22" s="33"/>
      <c r="E22" s="84"/>
      <c r="F22" s="33"/>
      <c r="G22" s="84"/>
      <c r="H22" s="33"/>
      <c r="I22" s="84"/>
      <c r="J22" s="33"/>
    </row>
    <row r="23" spans="1:10" ht="12" customHeight="1">
      <c r="A23" s="52" t="s">
        <v>157</v>
      </c>
      <c r="B23" s="94">
        <v>111</v>
      </c>
      <c r="C23" s="84"/>
      <c r="D23" s="236">
        <v>72</v>
      </c>
      <c r="E23" s="84"/>
      <c r="F23" s="236">
        <v>118</v>
      </c>
      <c r="G23" s="84"/>
      <c r="H23" s="236">
        <v>127</v>
      </c>
      <c r="I23" s="84"/>
      <c r="J23" s="236">
        <v>115</v>
      </c>
    </row>
    <row r="24" spans="1:10" ht="6.95" customHeight="1">
      <c r="A24" s="67"/>
      <c r="B24" s="90"/>
      <c r="C24" s="83"/>
      <c r="D24" s="33"/>
      <c r="E24" s="83"/>
      <c r="F24" s="33"/>
      <c r="G24" s="84"/>
      <c r="H24" s="33"/>
      <c r="I24" s="84"/>
      <c r="J24" s="33"/>
    </row>
    <row r="25" spans="1:10" ht="12" customHeight="1" thickBot="1">
      <c r="A25" s="67" t="s">
        <v>158</v>
      </c>
      <c r="B25" s="238">
        <f>+B21+B23</f>
        <v>2871</v>
      </c>
      <c r="C25" s="83"/>
      <c r="D25" s="258">
        <f>D21+D23</f>
        <v>1866</v>
      </c>
      <c r="E25" s="83"/>
      <c r="F25" s="258">
        <f>F21+F23</f>
        <v>1852</v>
      </c>
      <c r="G25" s="84"/>
      <c r="H25" s="258">
        <f>H21+H23</f>
        <v>2135</v>
      </c>
      <c r="I25" s="84"/>
      <c r="J25" s="258">
        <f>J21+J23</f>
        <v>3588</v>
      </c>
    </row>
    <row r="26" spans="1:10" ht="12" customHeight="1">
      <c r="A26" s="52"/>
      <c r="B26" s="90"/>
      <c r="C26" s="83"/>
      <c r="D26" s="33"/>
      <c r="E26" s="83"/>
      <c r="F26" s="33"/>
      <c r="G26" s="84"/>
      <c r="H26" s="33"/>
      <c r="I26" s="84"/>
      <c r="J26" s="33"/>
    </row>
    <row r="27" spans="1:10" ht="12" customHeight="1">
      <c r="A27" s="2" t="s">
        <v>78</v>
      </c>
      <c r="B27" s="90"/>
      <c r="C27" s="70"/>
      <c r="D27" s="98"/>
      <c r="E27" s="70"/>
      <c r="F27" s="98"/>
      <c r="G27" s="70"/>
      <c r="H27" s="98"/>
      <c r="I27" s="70"/>
      <c r="J27" s="98"/>
    </row>
    <row r="28" spans="1:10" ht="7.5" customHeight="1">
      <c r="A28" s="259"/>
      <c r="B28" s="240"/>
      <c r="C28" s="60"/>
      <c r="D28" s="60"/>
      <c r="E28" s="60"/>
      <c r="F28" s="60"/>
      <c r="G28" s="60"/>
      <c r="H28" s="60"/>
      <c r="I28" s="60"/>
      <c r="J28" s="60"/>
    </row>
    <row r="29" spans="1:10" ht="12" customHeight="1">
      <c r="A29" s="52" t="s">
        <v>44</v>
      </c>
      <c r="B29" s="90">
        <f>B25</f>
        <v>2871</v>
      </c>
      <c r="C29" s="83"/>
      <c r="D29" s="99">
        <f>D25</f>
        <v>1866</v>
      </c>
      <c r="E29" s="83"/>
      <c r="F29" s="99">
        <f>F25</f>
        <v>1852</v>
      </c>
      <c r="G29" s="84"/>
      <c r="H29" s="99">
        <f>H25</f>
        <v>2135</v>
      </c>
      <c r="I29" s="84"/>
      <c r="J29" s="99">
        <f>J25</f>
        <v>3588</v>
      </c>
    </row>
    <row r="30" spans="1:10" ht="12" customHeight="1">
      <c r="A30" s="52" t="s">
        <v>8</v>
      </c>
      <c r="B30" s="90"/>
      <c r="C30" s="159"/>
      <c r="D30" s="33">
        <v>-32</v>
      </c>
      <c r="E30" s="159"/>
      <c r="F30" s="33">
        <v>-25</v>
      </c>
      <c r="G30" s="83"/>
      <c r="H30" s="33">
        <v>-40</v>
      </c>
      <c r="I30" s="84"/>
      <c r="J30" s="33">
        <v>-26</v>
      </c>
    </row>
    <row r="31" spans="1:10" ht="12" customHeight="1">
      <c r="A31" s="52" t="s">
        <v>125</v>
      </c>
      <c r="B31" s="90">
        <v>-5</v>
      </c>
      <c r="C31" s="159"/>
      <c r="D31" s="33">
        <v>-324</v>
      </c>
      <c r="E31" s="159"/>
      <c r="F31" s="33">
        <v>-81</v>
      </c>
      <c r="G31" s="83"/>
      <c r="H31" s="33">
        <v>-5</v>
      </c>
      <c r="I31" s="84"/>
      <c r="J31" s="33">
        <v>-17</v>
      </c>
    </row>
    <row r="32" spans="1:10" ht="12" customHeight="1">
      <c r="A32" s="52" t="s">
        <v>77</v>
      </c>
      <c r="B32" s="133">
        <f>Europe!F36+Asia!F36+'North America'!F35</f>
        <v>0</v>
      </c>
      <c r="C32" s="135"/>
      <c r="D32" s="236">
        <f>Europe!T40+Asia!T39+MENA!T39+'North America'!T39+'Latin America'!T39</f>
        <v>0</v>
      </c>
      <c r="E32" s="84"/>
      <c r="F32" s="236">
        <v>12</v>
      </c>
      <c r="G32" s="84"/>
      <c r="H32" s="236">
        <v>15</v>
      </c>
      <c r="I32" s="84"/>
      <c r="J32" s="236">
        <v>-2</v>
      </c>
    </row>
    <row r="33" spans="1:11" ht="6.95" customHeight="1">
      <c r="B33" s="240"/>
      <c r="C33" s="159"/>
      <c r="D33" s="160"/>
      <c r="E33" s="159"/>
      <c r="F33" s="160"/>
      <c r="G33" s="159"/>
      <c r="H33" s="160"/>
      <c r="I33" s="159"/>
      <c r="J33" s="160"/>
    </row>
    <row r="34" spans="1:11" ht="12" customHeight="1" thickBot="1">
      <c r="A34" s="67" t="s">
        <v>45</v>
      </c>
      <c r="B34" s="241">
        <f>SUM(B29:B31)</f>
        <v>2866</v>
      </c>
      <c r="C34" s="83"/>
      <c r="D34" s="242">
        <f>+D29+D30+D31+D32</f>
        <v>1510</v>
      </c>
      <c r="E34" s="83"/>
      <c r="F34" s="242">
        <f>+F29+F30+F31+F32</f>
        <v>1758</v>
      </c>
      <c r="G34" s="84"/>
      <c r="H34" s="242">
        <f>+H29+H30+H31+H32</f>
        <v>2105</v>
      </c>
      <c r="I34" s="33"/>
      <c r="J34" s="242">
        <f>+J29+J30+J31+J32</f>
        <v>3543</v>
      </c>
    </row>
    <row r="35" spans="1:11" ht="12" customHeight="1">
      <c r="B35" s="240"/>
      <c r="C35" s="70"/>
      <c r="D35" s="98"/>
      <c r="E35" s="98"/>
      <c r="F35" s="98"/>
      <c r="G35" s="98"/>
      <c r="H35" s="98"/>
      <c r="I35" s="98"/>
      <c r="J35" s="98"/>
    </row>
    <row r="36" spans="1:11" ht="12" customHeight="1">
      <c r="A36" s="1" t="s">
        <v>95</v>
      </c>
      <c r="B36" s="240"/>
      <c r="C36" s="60"/>
      <c r="D36" s="60"/>
      <c r="E36" s="60"/>
      <c r="F36" s="60"/>
      <c r="G36" s="60"/>
      <c r="H36" s="60"/>
      <c r="I36" s="60"/>
      <c r="J36" s="60"/>
    </row>
    <row r="37" spans="1:11" ht="7.5" customHeight="1">
      <c r="A37" s="259"/>
      <c r="B37" s="240"/>
      <c r="C37" s="60"/>
      <c r="D37" s="60"/>
      <c r="E37" s="60"/>
      <c r="F37" s="60"/>
      <c r="G37" s="60"/>
      <c r="H37" s="60"/>
      <c r="I37" s="60"/>
      <c r="J37" s="60"/>
    </row>
    <row r="38" spans="1:11" ht="12" customHeight="1">
      <c r="A38" s="259" t="s">
        <v>15</v>
      </c>
      <c r="B38" s="125"/>
      <c r="C38" s="60"/>
      <c r="D38" s="60"/>
      <c r="E38" s="60"/>
      <c r="F38" s="60"/>
      <c r="G38" s="60"/>
      <c r="H38" s="60"/>
      <c r="I38" s="60"/>
      <c r="J38" s="60"/>
    </row>
    <row r="39" spans="1:11" ht="12" customHeight="1">
      <c r="A39" s="157" t="s">
        <v>80</v>
      </c>
      <c r="B39" s="125">
        <f>Europe!F42+Asia!F43+MENA!F42+'North America'!F42+'Latin America'!F42</f>
        <v>30</v>
      </c>
      <c r="C39" s="60"/>
      <c r="D39" s="60">
        <f>Europe!T42+Asia!T43+MENA!T42+'North America'!T42+'Latin America'!T42</f>
        <v>-195</v>
      </c>
      <c r="E39" s="60"/>
      <c r="F39" s="60">
        <f>Europe!AH42+Asia!AH43+MENA!AH42+'North America'!AH42+'Latin America'!AH42</f>
        <v>-151</v>
      </c>
      <c r="G39" s="60"/>
      <c r="H39" s="60">
        <f>Europe!AV42+Asia!AV43+MENA!AV42+'North America'!AV42+'Latin America'!AV42</f>
        <v>-21</v>
      </c>
      <c r="I39" s="60"/>
      <c r="J39" s="60">
        <f>Europe!BJ42+Asia!BJ43+MENA!BJ42+'North America'!BJ42+'Latin America'!BJ42</f>
        <v>472</v>
      </c>
      <c r="K39" s="218"/>
    </row>
    <row r="40" spans="1:11" ht="12" customHeight="1">
      <c r="A40" s="260" t="s">
        <v>82</v>
      </c>
      <c r="B40" s="134">
        <f>Europe!F44+Asia!F44+'North America'!F43</f>
        <v>0</v>
      </c>
      <c r="C40" s="74"/>
      <c r="D40" s="74">
        <f>Europe!T44+Asia!T44+'North America'!T43</f>
        <v>-2</v>
      </c>
      <c r="E40" s="74"/>
      <c r="F40" s="74">
        <f>Europe!AH44+Asia!AH44+'North America'!AH43</f>
        <v>2</v>
      </c>
      <c r="G40" s="74"/>
      <c r="H40" s="74">
        <f>Europe!AV44+Asia!AV44+'North America'!AV43</f>
        <v>-16</v>
      </c>
      <c r="I40" s="74"/>
      <c r="J40" s="74">
        <f>Europe!BJ44+Asia!BJ44+'North America'!BJ43</f>
        <v>-2</v>
      </c>
    </row>
    <row r="41" spans="1:11" ht="12" customHeight="1">
      <c r="A41" s="260"/>
      <c r="B41" s="134"/>
      <c r="C41" s="74"/>
      <c r="D41" s="74"/>
      <c r="E41" s="74"/>
      <c r="F41" s="74"/>
      <c r="G41" s="74"/>
      <c r="H41" s="74"/>
      <c r="I41" s="74"/>
      <c r="J41" s="74"/>
    </row>
    <row r="42" spans="1:11" ht="12" customHeight="1">
      <c r="A42" s="260"/>
      <c r="B42" s="133"/>
      <c r="C42" s="60"/>
      <c r="D42" s="65"/>
      <c r="E42" s="60"/>
      <c r="F42" s="74"/>
      <c r="G42" s="60"/>
      <c r="H42" s="65"/>
      <c r="I42" s="60"/>
      <c r="J42" s="74"/>
    </row>
    <row r="43" spans="1:11" ht="6.95" customHeight="1">
      <c r="B43" s="240"/>
      <c r="C43" s="159"/>
      <c r="D43" s="160"/>
      <c r="E43" s="159"/>
      <c r="F43" s="303"/>
      <c r="G43" s="159"/>
      <c r="H43" s="160"/>
      <c r="I43" s="159"/>
      <c r="J43" s="303"/>
    </row>
    <row r="44" spans="1:11" ht="12" customHeight="1" thickBot="1">
      <c r="A44" s="218"/>
      <c r="B44" s="136">
        <f>+SUM(B39:B40)</f>
        <v>30</v>
      </c>
      <c r="C44" s="60"/>
      <c r="D44" s="73">
        <f>+SUM(D39:D40)</f>
        <v>-197</v>
      </c>
      <c r="E44" s="60"/>
      <c r="F44" s="73">
        <f>+SUM(F39:F40)</f>
        <v>-149</v>
      </c>
      <c r="G44" s="60"/>
      <c r="H44" s="60">
        <f>+SUM(H39:H40)</f>
        <v>-37</v>
      </c>
      <c r="I44" s="60"/>
      <c r="J44" s="60">
        <f>+SUM(J39:J40)</f>
        <v>470</v>
      </c>
    </row>
    <row r="45" spans="1:11" ht="6.95" customHeight="1">
      <c r="A45" s="218"/>
      <c r="B45" s="125"/>
      <c r="C45" s="60"/>
      <c r="D45" s="60"/>
      <c r="E45" s="60"/>
      <c r="F45" s="60"/>
      <c r="G45" s="60"/>
      <c r="H45" s="146"/>
      <c r="I45" s="60"/>
      <c r="J45" s="146"/>
    </row>
    <row r="46" spans="1:11" ht="12" customHeight="1">
      <c r="A46" s="259" t="s">
        <v>16</v>
      </c>
      <c r="B46" s="240"/>
      <c r="C46" s="60"/>
      <c r="D46" s="60"/>
      <c r="E46" s="60"/>
      <c r="F46" s="60"/>
      <c r="G46" s="60"/>
      <c r="H46" s="60"/>
      <c r="I46" s="60"/>
      <c r="J46" s="60"/>
    </row>
    <row r="47" spans="1:11" ht="12" customHeight="1">
      <c r="A47" s="157" t="s">
        <v>86</v>
      </c>
      <c r="B47" s="128">
        <f>Europe!F53+Asia!F52+MENA!F52+'North America'!F52+'Latin America'!F52</f>
        <v>-4</v>
      </c>
      <c r="C47" s="74"/>
      <c r="D47" s="135">
        <f>Europe!T53+Asia!T52+MENA!T52+'North America'!T52+'Latin America'!T52</f>
        <v>0</v>
      </c>
      <c r="E47" s="74"/>
      <c r="F47" s="74">
        <f>Europe!AH53+Asia!AH52+MENA!AH52+'North America'!AH52+'Latin America'!AH52</f>
        <v>-5</v>
      </c>
      <c r="G47" s="74"/>
      <c r="H47" s="135">
        <f>Europe!AV53+Asia!AV52+MENA!AV52+'North America'!AV52+'Latin America'!AV52</f>
        <v>0</v>
      </c>
      <c r="I47" s="74"/>
      <c r="J47" s="74">
        <f>Europe!BJ53+Asia!BJ52+MENA!BJ52+'North America'!BJ52+'Latin America'!BJ52</f>
        <v>-8</v>
      </c>
    </row>
    <row r="48" spans="1:11" ht="12" customHeight="1">
      <c r="A48" s="157" t="s">
        <v>88</v>
      </c>
      <c r="B48" s="137">
        <f>Europe!F55</f>
        <v>0</v>
      </c>
      <c r="C48" s="60"/>
      <c r="D48" s="139">
        <f>Europe!T55</f>
        <v>0</v>
      </c>
      <c r="E48" s="139"/>
      <c r="F48" s="139">
        <f>Europe!AH55</f>
        <v>0</v>
      </c>
      <c r="G48" s="60"/>
      <c r="H48" s="60">
        <f>Europe!AV55</f>
        <v>81</v>
      </c>
      <c r="I48" s="60"/>
      <c r="J48" s="139">
        <f>Europe!BJ55</f>
        <v>0</v>
      </c>
    </row>
    <row r="49" spans="1:10" ht="12" customHeight="1">
      <c r="A49" s="260" t="s">
        <v>90</v>
      </c>
      <c r="B49" s="125"/>
      <c r="C49" s="60"/>
      <c r="D49" s="60"/>
      <c r="E49" s="60"/>
      <c r="F49" s="60"/>
      <c r="G49" s="60"/>
      <c r="H49" s="60">
        <v>-298</v>
      </c>
      <c r="I49" s="60"/>
      <c r="J49" s="60"/>
    </row>
    <row r="50" spans="1:10" ht="12" customHeight="1">
      <c r="A50" s="260" t="s">
        <v>85</v>
      </c>
      <c r="B50" s="127"/>
      <c r="C50" s="74"/>
      <c r="D50" s="65">
        <v>-68</v>
      </c>
      <c r="E50" s="74"/>
      <c r="F50" s="65">
        <v>-66</v>
      </c>
      <c r="G50" s="74"/>
      <c r="H50" s="65"/>
      <c r="I50" s="74"/>
      <c r="J50" s="65"/>
    </row>
    <row r="51" spans="1:10" ht="6.95" customHeight="1">
      <c r="A51" s="218"/>
      <c r="B51" s="261"/>
      <c r="C51" s="216"/>
      <c r="D51" s="93"/>
      <c r="E51" s="216"/>
      <c r="F51" s="93"/>
      <c r="G51" s="93"/>
      <c r="H51" s="93"/>
      <c r="I51" s="93"/>
      <c r="J51" s="93"/>
    </row>
    <row r="52" spans="1:10" ht="12" customHeight="1" thickBot="1">
      <c r="A52" s="218"/>
      <c r="B52" s="125">
        <f>+SUM(B47:B51)</f>
        <v>-4</v>
      </c>
      <c r="C52" s="60"/>
      <c r="D52" s="73">
        <f>+SUM(D47:D51)</f>
        <v>-68</v>
      </c>
      <c r="E52" s="60"/>
      <c r="F52" s="73">
        <f>+SUM(F47:F51)</f>
        <v>-71</v>
      </c>
      <c r="G52" s="74"/>
      <c r="H52" s="60">
        <f>+SUM(H47:H51)</f>
        <v>-217</v>
      </c>
      <c r="I52" s="74"/>
      <c r="J52" s="73">
        <f>+SUM(J47:J51)</f>
        <v>-8</v>
      </c>
    </row>
    <row r="53" spans="1:10">
      <c r="B53" s="147"/>
      <c r="C53" s="98"/>
      <c r="D53" s="98"/>
      <c r="E53" s="98"/>
      <c r="F53" s="98"/>
      <c r="G53" s="98"/>
      <c r="H53" s="147"/>
      <c r="I53" s="98"/>
      <c r="J53" s="98"/>
    </row>
    <row r="54" spans="1:10" ht="15" customHeight="1">
      <c r="A54" s="4" t="s">
        <v>108</v>
      </c>
      <c r="B54" s="254"/>
      <c r="C54" s="254"/>
      <c r="D54" s="254"/>
      <c r="E54" s="254"/>
      <c r="F54" s="254"/>
      <c r="G54" s="254"/>
      <c r="H54" s="254"/>
      <c r="I54" s="254"/>
      <c r="J54" s="254"/>
    </row>
    <row r="55" spans="1:10" ht="15" customHeight="1">
      <c r="A55" s="3" t="s">
        <v>65</v>
      </c>
    </row>
    <row r="56" spans="1:10" ht="15" customHeight="1">
      <c r="A56" s="19"/>
    </row>
    <row r="57" spans="1:10" ht="15.75">
      <c r="A57" s="1" t="s">
        <v>111</v>
      </c>
      <c r="B57" s="204"/>
      <c r="C57" s="204"/>
      <c r="D57" s="204"/>
      <c r="E57" s="204"/>
      <c r="F57" s="204"/>
      <c r="G57" s="204"/>
      <c r="H57" s="204"/>
      <c r="I57" s="204"/>
      <c r="J57" s="204"/>
    </row>
    <row r="58" spans="1:10" ht="12" customHeight="1">
      <c r="B58" s="360" t="s">
        <v>0</v>
      </c>
      <c r="C58" s="360"/>
      <c r="D58" s="360"/>
      <c r="E58" s="360"/>
      <c r="F58" s="360"/>
      <c r="G58" s="360"/>
      <c r="H58" s="360"/>
      <c r="I58" s="360"/>
      <c r="J58" s="360"/>
    </row>
    <row r="59" spans="1:10" ht="12" customHeight="1">
      <c r="B59" s="220" t="s">
        <v>10</v>
      </c>
      <c r="C59" s="353"/>
      <c r="D59" s="221" t="s">
        <v>11</v>
      </c>
      <c r="E59" s="353"/>
      <c r="F59" s="221" t="s">
        <v>12</v>
      </c>
      <c r="G59" s="352"/>
      <c r="H59" s="221" t="s">
        <v>13</v>
      </c>
      <c r="I59" s="352"/>
      <c r="J59" s="221" t="s">
        <v>10</v>
      </c>
    </row>
    <row r="60" spans="1:10" ht="12" customHeight="1">
      <c r="B60" s="78">
        <v>2014</v>
      </c>
      <c r="C60" s="353"/>
      <c r="D60" s="79">
        <v>2013</v>
      </c>
      <c r="E60" s="354"/>
      <c r="F60" s="79">
        <v>2013</v>
      </c>
      <c r="G60" s="352"/>
      <c r="H60" s="79">
        <v>2013</v>
      </c>
      <c r="I60" s="352"/>
      <c r="J60" s="79">
        <v>2013</v>
      </c>
    </row>
    <row r="61" spans="1:10" ht="12" customHeight="1">
      <c r="B61" s="222" t="s">
        <v>1</v>
      </c>
      <c r="C61" s="223"/>
      <c r="D61" s="223" t="s">
        <v>1</v>
      </c>
      <c r="E61" s="224"/>
      <c r="F61" s="223" t="s">
        <v>1</v>
      </c>
      <c r="G61" s="223"/>
      <c r="H61" s="223" t="s">
        <v>1</v>
      </c>
      <c r="I61" s="223"/>
      <c r="J61" s="223" t="s">
        <v>1</v>
      </c>
    </row>
    <row r="62" spans="1:10" ht="6.95" customHeight="1">
      <c r="B62" s="262"/>
      <c r="C62" s="263"/>
      <c r="D62" s="263"/>
      <c r="E62" s="264"/>
      <c r="F62" s="263"/>
      <c r="G62" s="263"/>
      <c r="H62" s="263"/>
      <c r="I62" s="263"/>
      <c r="J62" s="263"/>
    </row>
    <row r="63" spans="1:10" ht="12" customHeight="1">
      <c r="A63" s="52" t="s">
        <v>24</v>
      </c>
      <c r="B63" s="90">
        <f>+SUM(B64:B67)</f>
        <v>2225</v>
      </c>
      <c r="C63" s="33"/>
      <c r="D63" s="33">
        <f>D64+D65+D66+D67</f>
        <v>1290</v>
      </c>
      <c r="E63" s="33"/>
      <c r="F63" s="33">
        <f>F64+F65+F66+F67</f>
        <v>1575</v>
      </c>
      <c r="G63" s="33"/>
      <c r="H63" s="33">
        <f>H64+H65+H66+H67</f>
        <v>1839</v>
      </c>
      <c r="I63" s="33"/>
      <c r="J63" s="33">
        <f>J64+J65+J66+J67</f>
        <v>2231</v>
      </c>
    </row>
    <row r="64" spans="1:10" ht="12" customHeight="1">
      <c r="A64" s="52" t="s">
        <v>33</v>
      </c>
      <c r="B64" s="265">
        <v>347</v>
      </c>
      <c r="C64" s="33"/>
      <c r="D64" s="266">
        <v>154</v>
      </c>
      <c r="E64" s="33"/>
      <c r="F64" s="266">
        <v>154</v>
      </c>
      <c r="G64" s="33"/>
      <c r="H64" s="266">
        <v>183</v>
      </c>
      <c r="I64" s="33"/>
      <c r="J64" s="266">
        <v>305</v>
      </c>
    </row>
    <row r="65" spans="1:10" ht="12" customHeight="1">
      <c r="A65" s="52" t="s">
        <v>34</v>
      </c>
      <c r="B65" s="267">
        <v>631</v>
      </c>
      <c r="C65" s="26"/>
      <c r="D65" s="268">
        <v>40</v>
      </c>
      <c r="E65" s="26"/>
      <c r="F65" s="268">
        <v>507</v>
      </c>
      <c r="G65" s="26"/>
      <c r="H65" s="268">
        <v>377</v>
      </c>
      <c r="I65" s="26"/>
      <c r="J65" s="268">
        <v>729</v>
      </c>
    </row>
    <row r="66" spans="1:10" ht="12" customHeight="1">
      <c r="A66" s="52" t="s">
        <v>35</v>
      </c>
      <c r="B66" s="269">
        <v>803</v>
      </c>
      <c r="C66" s="33"/>
      <c r="D66" s="270">
        <v>693</v>
      </c>
      <c r="E66" s="33"/>
      <c r="F66" s="270">
        <v>660</v>
      </c>
      <c r="G66" s="33"/>
      <c r="H66" s="270">
        <v>962</v>
      </c>
      <c r="I66" s="33"/>
      <c r="J66" s="270">
        <v>871</v>
      </c>
    </row>
    <row r="67" spans="1:10" ht="12" customHeight="1">
      <c r="A67" s="52" t="s">
        <v>36</v>
      </c>
      <c r="B67" s="271">
        <v>444</v>
      </c>
      <c r="C67" s="33"/>
      <c r="D67" s="272">
        <v>403</v>
      </c>
      <c r="E67" s="33"/>
      <c r="F67" s="272">
        <v>254</v>
      </c>
      <c r="G67" s="33"/>
      <c r="H67" s="272">
        <v>317</v>
      </c>
      <c r="I67" s="33"/>
      <c r="J67" s="272">
        <v>326</v>
      </c>
    </row>
    <row r="68" spans="1:10" ht="6.95" customHeight="1">
      <c r="A68" s="52"/>
      <c r="B68" s="90"/>
      <c r="C68" s="33"/>
      <c r="D68" s="33"/>
      <c r="E68" s="33"/>
      <c r="F68" s="33"/>
      <c r="G68" s="33"/>
      <c r="H68" s="33"/>
      <c r="I68" s="33"/>
      <c r="J68" s="33"/>
    </row>
    <row r="69" spans="1:10" ht="12" customHeight="1">
      <c r="A69" s="52" t="s">
        <v>37</v>
      </c>
      <c r="B69" s="90">
        <v>997</v>
      </c>
      <c r="C69" s="33"/>
      <c r="D69" s="33">
        <v>977</v>
      </c>
      <c r="E69" s="33"/>
      <c r="F69" s="33">
        <v>975</v>
      </c>
      <c r="G69" s="33"/>
      <c r="H69" s="33">
        <v>988</v>
      </c>
      <c r="I69" s="33"/>
      <c r="J69" s="33">
        <v>1054</v>
      </c>
    </row>
    <row r="70" spans="1:10" ht="12" customHeight="1">
      <c r="A70" s="52" t="s">
        <v>38</v>
      </c>
      <c r="B70" s="90">
        <v>444</v>
      </c>
      <c r="C70" s="33"/>
      <c r="D70" s="33">
        <v>472</v>
      </c>
      <c r="E70" s="33"/>
      <c r="F70" s="33">
        <v>436</v>
      </c>
      <c r="G70" s="33"/>
      <c r="H70" s="33">
        <v>439</v>
      </c>
      <c r="I70" s="33"/>
      <c r="J70" s="33">
        <v>423</v>
      </c>
    </row>
    <row r="71" spans="1:10" ht="12" customHeight="1">
      <c r="A71" s="52" t="s">
        <v>39</v>
      </c>
      <c r="B71" s="90">
        <v>413</v>
      </c>
      <c r="C71" s="33"/>
      <c r="D71" s="33">
        <v>407</v>
      </c>
      <c r="E71" s="33"/>
      <c r="F71" s="33">
        <v>408</v>
      </c>
      <c r="G71" s="33"/>
      <c r="H71" s="33">
        <v>442</v>
      </c>
      <c r="I71" s="33"/>
      <c r="J71" s="33">
        <v>405</v>
      </c>
    </row>
    <row r="72" spans="1:10" ht="12" customHeight="1">
      <c r="A72" s="52" t="s">
        <v>31</v>
      </c>
      <c r="B72" s="90">
        <v>187</v>
      </c>
      <c r="C72" s="33"/>
      <c r="D72" s="33">
        <v>181</v>
      </c>
      <c r="E72" s="33"/>
      <c r="F72" s="33">
        <v>189</v>
      </c>
      <c r="G72" s="33"/>
      <c r="H72" s="33">
        <v>191</v>
      </c>
      <c r="I72" s="33"/>
      <c r="J72" s="33">
        <v>180</v>
      </c>
    </row>
    <row r="73" spans="1:10" ht="12" customHeight="1">
      <c r="A73" s="52" t="s">
        <v>40</v>
      </c>
      <c r="B73" s="90">
        <v>750</v>
      </c>
      <c r="C73" s="33"/>
      <c r="D73" s="33">
        <v>719</v>
      </c>
      <c r="E73" s="33"/>
      <c r="F73" s="33">
        <v>711</v>
      </c>
      <c r="G73" s="33"/>
      <c r="H73" s="33">
        <v>704</v>
      </c>
      <c r="I73" s="33"/>
      <c r="J73" s="33">
        <v>976</v>
      </c>
    </row>
    <row r="74" spans="1:10" ht="12" customHeight="1">
      <c r="A74" s="52" t="s">
        <v>41</v>
      </c>
      <c r="B74" s="90">
        <v>94</v>
      </c>
      <c r="C74" s="33"/>
      <c r="D74" s="33">
        <v>165</v>
      </c>
      <c r="E74" s="33"/>
      <c r="F74" s="33">
        <v>142</v>
      </c>
      <c r="G74" s="33"/>
      <c r="H74" s="33">
        <v>172</v>
      </c>
      <c r="I74" s="33"/>
      <c r="J74" s="33">
        <v>33</v>
      </c>
    </row>
    <row r="75" spans="1:10" ht="12" customHeight="1">
      <c r="A75" s="52" t="s">
        <v>42</v>
      </c>
      <c r="B75" s="90">
        <v>31</v>
      </c>
      <c r="C75" s="33"/>
      <c r="D75" s="273">
        <v>-195</v>
      </c>
      <c r="E75" s="33"/>
      <c r="F75" s="273">
        <v>-151</v>
      </c>
      <c r="G75" s="273"/>
      <c r="H75" s="273">
        <v>-21</v>
      </c>
      <c r="I75" s="33"/>
      <c r="J75" s="33">
        <v>472</v>
      </c>
    </row>
    <row r="76" spans="1:10" ht="12" customHeight="1">
      <c r="A76" s="52" t="s">
        <v>25</v>
      </c>
      <c r="B76" s="94">
        <v>19</v>
      </c>
      <c r="C76" s="33"/>
      <c r="D76" s="236">
        <v>278</v>
      </c>
      <c r="E76" s="33"/>
      <c r="F76" s="274">
        <v>-65</v>
      </c>
      <c r="G76" s="33"/>
      <c r="H76" s="236">
        <v>92</v>
      </c>
      <c r="I76" s="33"/>
      <c r="J76" s="236">
        <v>42</v>
      </c>
    </row>
    <row r="77" spans="1:10" ht="6.95" customHeight="1">
      <c r="A77" s="52"/>
      <c r="B77" s="90"/>
      <c r="C77" s="33"/>
      <c r="D77" s="33"/>
      <c r="E77" s="33"/>
      <c r="F77" s="33"/>
      <c r="G77" s="33"/>
      <c r="H77" s="33"/>
      <c r="I77" s="33"/>
      <c r="J77" s="33"/>
    </row>
    <row r="78" spans="1:10" ht="12" customHeight="1" thickBot="1">
      <c r="A78" s="52" t="s">
        <v>139</v>
      </c>
      <c r="B78" s="238">
        <f>+SUM(B69:B76)+B63</f>
        <v>5160</v>
      </c>
      <c r="C78" s="33"/>
      <c r="D78" s="258">
        <f>D63+D69+D70+D71+D72+D73+D74+D75+D76</f>
        <v>4294</v>
      </c>
      <c r="E78" s="33"/>
      <c r="F78" s="258">
        <f>F63+F69+F70+F71+F72+F73+F74+F75+F76</f>
        <v>4220</v>
      </c>
      <c r="G78" s="33"/>
      <c r="H78" s="258">
        <f>H63+H69+H70+H71+H72+H73+H74+H75+H76</f>
        <v>4846</v>
      </c>
      <c r="I78" s="33"/>
      <c r="J78" s="258">
        <f>J63+J69+J70+J71+J72+J73+J74+J75+J76</f>
        <v>5816</v>
      </c>
    </row>
    <row r="79" spans="1:10" ht="12" customHeight="1">
      <c r="B79" s="204"/>
      <c r="C79" s="204"/>
      <c r="D79" s="204"/>
      <c r="E79" s="204"/>
      <c r="F79" s="204"/>
      <c r="G79" s="204"/>
      <c r="H79" s="204"/>
      <c r="I79" s="204"/>
      <c r="J79" s="204"/>
    </row>
    <row r="80" spans="1:10" ht="12" customHeight="1">
      <c r="A80" s="177" t="s">
        <v>149</v>
      </c>
      <c r="B80" s="204"/>
      <c r="C80" s="204"/>
      <c r="D80" s="204"/>
      <c r="E80" s="204"/>
      <c r="F80" s="204"/>
      <c r="G80" s="204"/>
      <c r="H80" s="204"/>
      <c r="I80" s="204"/>
      <c r="J80" s="204"/>
    </row>
    <row r="81" spans="1:10" ht="12" customHeight="1">
      <c r="A81" s="275" t="s">
        <v>43</v>
      </c>
      <c r="B81" s="204"/>
      <c r="C81" s="204"/>
      <c r="D81" s="204"/>
      <c r="E81" s="204"/>
      <c r="F81" s="204"/>
      <c r="G81" s="204"/>
      <c r="H81" s="204"/>
      <c r="I81" s="204"/>
      <c r="J81" s="204"/>
    </row>
    <row r="82" spans="1:10" ht="12" customHeight="1">
      <c r="A82" s="177" t="s">
        <v>140</v>
      </c>
      <c r="B82" s="204"/>
      <c r="C82" s="204"/>
      <c r="D82" s="204"/>
      <c r="E82" s="204"/>
      <c r="F82" s="204"/>
      <c r="G82" s="204"/>
      <c r="H82" s="204"/>
      <c r="I82" s="204"/>
      <c r="J82" s="204"/>
    </row>
    <row r="83" spans="1:10" ht="12" customHeight="1">
      <c r="B83" s="204"/>
      <c r="C83" s="204"/>
      <c r="D83" s="204"/>
      <c r="E83" s="204"/>
      <c r="F83" s="204"/>
      <c r="G83" s="204"/>
      <c r="H83" s="204"/>
      <c r="I83" s="204"/>
      <c r="J83" s="204"/>
    </row>
    <row r="84" spans="1:10" ht="12" customHeight="1">
      <c r="A84" s="1" t="s">
        <v>72</v>
      </c>
      <c r="B84" s="204"/>
      <c r="C84" s="204"/>
      <c r="D84" s="204"/>
      <c r="E84" s="204"/>
      <c r="F84" s="204"/>
      <c r="G84" s="204"/>
      <c r="H84" s="204"/>
      <c r="I84" s="204"/>
      <c r="J84" s="204"/>
    </row>
    <row r="85" spans="1:10" ht="12" customHeight="1">
      <c r="B85" s="355" t="s">
        <v>0</v>
      </c>
      <c r="C85" s="355"/>
      <c r="D85" s="355"/>
      <c r="E85" s="355"/>
      <c r="F85" s="355"/>
      <c r="G85" s="355"/>
      <c r="H85" s="355"/>
      <c r="I85" s="355"/>
      <c r="J85" s="355"/>
    </row>
    <row r="86" spans="1:10" ht="12" customHeight="1">
      <c r="B86" s="220" t="s">
        <v>10</v>
      </c>
      <c r="C86" s="353"/>
      <c r="D86" s="221" t="s">
        <v>11</v>
      </c>
      <c r="E86" s="353"/>
      <c r="F86" s="221" t="s">
        <v>12</v>
      </c>
      <c r="G86" s="352"/>
      <c r="H86" s="221" t="s">
        <v>13</v>
      </c>
      <c r="I86" s="352"/>
      <c r="J86" s="221" t="s">
        <v>10</v>
      </c>
    </row>
    <row r="87" spans="1:10" ht="12" customHeight="1">
      <c r="B87" s="78">
        <v>2014</v>
      </c>
      <c r="C87" s="353"/>
      <c r="D87" s="79">
        <v>2013</v>
      </c>
      <c r="E87" s="354"/>
      <c r="F87" s="79">
        <v>2013</v>
      </c>
      <c r="G87" s="352"/>
      <c r="H87" s="79">
        <v>2013</v>
      </c>
      <c r="I87" s="352"/>
      <c r="J87" s="79">
        <v>2013</v>
      </c>
    </row>
    <row r="88" spans="1:10" ht="12" customHeight="1">
      <c r="B88" s="222" t="s">
        <v>1</v>
      </c>
      <c r="C88" s="223"/>
      <c r="D88" s="223" t="s">
        <v>1</v>
      </c>
      <c r="E88" s="224"/>
      <c r="F88" s="223" t="s">
        <v>1</v>
      </c>
      <c r="G88" s="223"/>
      <c r="H88" s="223" t="s">
        <v>1</v>
      </c>
      <c r="I88" s="223"/>
      <c r="J88" s="223" t="s">
        <v>1</v>
      </c>
    </row>
    <row r="89" spans="1:10" ht="6.95" customHeight="1">
      <c r="B89" s="276"/>
      <c r="C89" s="277"/>
      <c r="D89" s="277"/>
      <c r="E89" s="278"/>
      <c r="F89" s="277"/>
      <c r="G89" s="277"/>
      <c r="H89" s="277"/>
      <c r="I89" s="277"/>
      <c r="J89" s="277"/>
    </row>
    <row r="90" spans="1:10" ht="12" customHeight="1">
      <c r="A90" s="52" t="s">
        <v>73</v>
      </c>
      <c r="B90" s="31">
        <v>286649</v>
      </c>
      <c r="C90" s="98"/>
      <c r="D90" s="33">
        <v>272474</v>
      </c>
      <c r="E90" s="33"/>
      <c r="F90" s="33">
        <v>266250</v>
      </c>
      <c r="G90" s="33"/>
      <c r="H90" s="33">
        <v>251769</v>
      </c>
      <c r="I90" s="33"/>
      <c r="J90" s="33">
        <v>241302</v>
      </c>
    </row>
    <row r="91" spans="1:10" ht="12" customHeight="1">
      <c r="A91" s="52" t="s">
        <v>171</v>
      </c>
      <c r="B91" s="31">
        <v>330473</v>
      </c>
      <c r="C91" s="98"/>
      <c r="D91" s="33">
        <v>328800</v>
      </c>
      <c r="E91" s="33"/>
      <c r="F91" s="33">
        <v>307785</v>
      </c>
      <c r="G91" s="33"/>
      <c r="H91" s="33">
        <v>298500</v>
      </c>
      <c r="I91" s="33"/>
      <c r="J91" s="33">
        <v>295088</v>
      </c>
    </row>
    <row r="92" spans="1:10" ht="12" customHeight="1">
      <c r="A92" s="204"/>
      <c r="B92" s="279"/>
      <c r="C92" s="280"/>
      <c r="D92" s="204"/>
      <c r="E92" s="204"/>
      <c r="F92" s="204"/>
      <c r="G92" s="204"/>
      <c r="H92" s="204"/>
      <c r="I92" s="204"/>
      <c r="J92" s="204"/>
    </row>
    <row r="93" spans="1:10" ht="12" customHeight="1">
      <c r="A93" s="204"/>
      <c r="B93" s="228" t="s">
        <v>124</v>
      </c>
      <c r="C93" s="229"/>
      <c r="D93" s="229" t="s">
        <v>124</v>
      </c>
      <c r="E93" s="230"/>
      <c r="F93" s="229" t="s">
        <v>124</v>
      </c>
      <c r="G93" s="229"/>
      <c r="H93" s="229" t="s">
        <v>124</v>
      </c>
      <c r="I93" s="229"/>
      <c r="J93" s="229" t="s">
        <v>124</v>
      </c>
    </row>
    <row r="94" spans="1:10" ht="6.95" customHeight="1">
      <c r="A94" s="204"/>
      <c r="B94" s="281"/>
      <c r="C94" s="252"/>
      <c r="D94" s="252"/>
      <c r="E94" s="253"/>
      <c r="F94" s="252"/>
      <c r="G94" s="252"/>
      <c r="H94" s="252"/>
      <c r="I94" s="252"/>
      <c r="J94" s="252"/>
    </row>
    <row r="95" spans="1:10" ht="12" customHeight="1">
      <c r="A95" s="52" t="s">
        <v>62</v>
      </c>
      <c r="B95" s="231">
        <v>553</v>
      </c>
      <c r="C95" s="98"/>
      <c r="D95" s="33">
        <f>+RWAs!D12</f>
        <v>422.3</v>
      </c>
      <c r="E95" s="33"/>
      <c r="F95" s="33">
        <f>+RWAs!F12</f>
        <v>416.9</v>
      </c>
      <c r="G95" s="33"/>
      <c r="H95" s="33">
        <f>+RWAs!H12</f>
        <v>429.2</v>
      </c>
      <c r="I95" s="33"/>
      <c r="J95" s="33">
        <f>+RWAs!J12</f>
        <v>412.3</v>
      </c>
    </row>
    <row r="96" spans="1:10" ht="12" customHeight="1"/>
    <row r="97" spans="1:10" ht="78.95" customHeight="1">
      <c r="A97" s="348" t="s">
        <v>162</v>
      </c>
      <c r="B97" s="348"/>
      <c r="C97" s="348"/>
      <c r="D97" s="348"/>
      <c r="E97" s="348"/>
      <c r="F97" s="348"/>
      <c r="G97" s="348"/>
      <c r="H97" s="348"/>
      <c r="I97" s="348"/>
      <c r="J97" s="348"/>
    </row>
    <row r="98" spans="1:10" ht="6.95" customHeight="1"/>
    <row r="99" spans="1:10" ht="40.5" customHeight="1">
      <c r="A99" s="348" t="s">
        <v>127</v>
      </c>
      <c r="B99" s="348"/>
      <c r="C99" s="348"/>
      <c r="D99" s="348"/>
      <c r="E99" s="348"/>
      <c r="F99" s="348"/>
      <c r="G99" s="348"/>
      <c r="H99" s="348"/>
      <c r="I99" s="348"/>
      <c r="J99" s="348"/>
    </row>
    <row r="100" spans="1:10" ht="6.95" customHeight="1"/>
    <row r="101" spans="1:10">
      <c r="A101" s="51" t="s">
        <v>170</v>
      </c>
    </row>
  </sheetData>
  <customSheetViews>
    <customSheetView guid="{6A6962C3-E482-4427-A8C8-08CAA95BA31A}">
      <selection activeCell="H25" sqref="A24:H25"/>
      <colBreaks count="2" manualBreakCount="2">
        <brk id="11" max="1048575" man="1"/>
        <brk id="19" max="1048575" man="1"/>
      </colBreaks>
      <pageMargins left="0.70866141732283472" right="0.70866141732283472" top="0.74803149606299213" bottom="0.74803149606299213" header="0.31496062992125984" footer="0.31496062992125984"/>
      <pageSetup paperSize="9" scale="67" fitToWidth="3" orientation="portrait" r:id="rId1"/>
      <headerFooter>
        <oddFooter>&amp;LRESTRICTED</oddFooter>
        <evenFooter>&amp;LRESTRICTED</evenFooter>
        <firstFooter>&amp;LRESTRICTED</firstFooter>
      </headerFooter>
    </customSheetView>
    <customSheetView guid="{65D6365A-09F6-4C54-BF18-DD6F56EE25F0}" topLeftCell="A16">
      <selection activeCell="A3" sqref="A3:A4"/>
      <pageMargins left="0.70866141732283472" right="0.70866141732283472" top="0.74803149606299213" bottom="0.74803149606299213" header="0.31496062992125984" footer="0.31496062992125984"/>
      <pageSetup paperSize="9" scale="63" fitToWidth="3" orientation="portrait" r:id="rId2"/>
      <headerFooter>
        <oddFooter>&amp;LRESTRICTED</oddFooter>
        <evenFooter>&amp;LRESTRICTED</evenFooter>
        <firstFooter>&amp;LRESTRICTED</firstFooter>
      </headerFooter>
    </customSheetView>
    <customSheetView guid="{63494AB2-E4F7-49AE-BCF8-5BAC74DABC17}">
      <selection activeCell="A3" sqref="A3:A4"/>
      <pageMargins left="0.70866141732283472" right="0.70866141732283472" top="0.74803149606299213" bottom="0.74803149606299213" header="0.31496062992125984" footer="0.31496062992125984"/>
      <pageSetup paperSize="9" scale="63" fitToWidth="3" orientation="portrait" r:id="rId3"/>
      <headerFooter>
        <oddFooter>&amp;LRESTRICTED</oddFooter>
        <evenFooter>&amp;LRESTRICTED</evenFooter>
        <firstFooter>&amp;LRESTRICTED</firstFooter>
      </headerFooter>
    </customSheetView>
    <customSheetView guid="{DD55E124-48E0-4190-9E06-2A6BC9CA3509}" topLeftCell="A20">
      <selection activeCell="A35" sqref="A35"/>
      <rowBreaks count="1" manualBreakCount="1">
        <brk id="58" max="16383" man="1"/>
      </rowBreaks>
      <pageMargins left="0.70866141732283472" right="0.70866141732283472" top="0.74803149606299213" bottom="0.74803149606299213" header="0.31496062992125984" footer="0.31496062992125984"/>
      <pageSetup paperSize="9" scale="63" fitToWidth="3" orientation="portrait" r:id="rId4"/>
      <headerFooter>
        <oddFooter>&amp;LRESTRICTED</oddFooter>
        <evenFooter>&amp;LRESTRICTED</evenFooter>
        <firstFooter>&amp;LRESTRICTED</firstFooter>
      </headerFooter>
    </customSheetView>
  </customSheetViews>
  <mergeCells count="18">
    <mergeCell ref="A99:J99"/>
    <mergeCell ref="B3:J3"/>
    <mergeCell ref="A4:A5"/>
    <mergeCell ref="C4:C5"/>
    <mergeCell ref="E4:E5"/>
    <mergeCell ref="G4:G5"/>
    <mergeCell ref="I4:I5"/>
    <mergeCell ref="B85:J85"/>
    <mergeCell ref="C86:C87"/>
    <mergeCell ref="B58:J58"/>
    <mergeCell ref="C59:C60"/>
    <mergeCell ref="E59:E60"/>
    <mergeCell ref="G59:G60"/>
    <mergeCell ref="I59:I60"/>
    <mergeCell ref="E86:E87"/>
    <mergeCell ref="G86:G87"/>
    <mergeCell ref="I86:I87"/>
    <mergeCell ref="A97:J97"/>
  </mergeCells>
  <pageMargins left="0.70866141732283472" right="0.70866141732283472" top="0.74803149606299213" bottom="0.74803149606299213" header="0.31496062992125984" footer="0.31496062992125984"/>
  <pageSetup paperSize="9" scale="75" fitToWidth="3" orientation="portrait" r:id="rId5"/>
  <headerFooter>
    <evenFooter>&amp;LPUBLIC</evenFooter>
    <firstFooter>&amp;LPUBLIC</first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43" zoomScaleNormal="100" workbookViewId="0">
      <selection activeCell="D16" sqref="D16"/>
    </sheetView>
  </sheetViews>
  <sheetFormatPr defaultRowHeight="12.75"/>
  <cols>
    <col min="1" max="1" width="55.42578125" style="51" customWidth="1"/>
    <col min="2" max="2" width="9.140625" style="51"/>
    <col min="3" max="3" width="2.7109375" style="51" customWidth="1"/>
    <col min="4" max="4" width="9.140625" style="51"/>
    <col min="5" max="5" width="2.7109375" style="51" customWidth="1"/>
    <col min="6" max="6" width="9.140625" style="51"/>
    <col min="7" max="7" width="2.7109375" style="51" customWidth="1"/>
    <col min="8" max="8" width="9.140625" style="51"/>
    <col min="9" max="9" width="2.7109375" style="51" customWidth="1"/>
    <col min="10" max="16384" width="9.140625" style="51"/>
  </cols>
  <sheetData>
    <row r="1" spans="1:10" ht="15" customHeight="1">
      <c r="A1" s="4" t="s">
        <v>108</v>
      </c>
    </row>
    <row r="2" spans="1:10" ht="15" customHeight="1">
      <c r="A2" s="3" t="s">
        <v>66</v>
      </c>
    </row>
    <row r="3" spans="1:10" ht="12" customHeight="1">
      <c r="A3" s="177"/>
      <c r="B3" s="355" t="s">
        <v>0</v>
      </c>
      <c r="C3" s="355"/>
      <c r="D3" s="355"/>
      <c r="E3" s="355"/>
      <c r="F3" s="355"/>
      <c r="G3" s="355"/>
      <c r="H3" s="355"/>
      <c r="I3" s="355"/>
      <c r="J3" s="355"/>
    </row>
    <row r="4" spans="1:10" ht="12" customHeight="1">
      <c r="A4" s="361"/>
      <c r="B4" s="233" t="s">
        <v>10</v>
      </c>
      <c r="C4" s="357"/>
      <c r="D4" s="179" t="s">
        <v>11</v>
      </c>
      <c r="E4" s="357"/>
      <c r="F4" s="179" t="s">
        <v>12</v>
      </c>
      <c r="G4" s="359"/>
      <c r="H4" s="179" t="s">
        <v>13</v>
      </c>
      <c r="I4" s="359"/>
      <c r="J4" s="179" t="s">
        <v>10</v>
      </c>
    </row>
    <row r="5" spans="1:10" ht="12" customHeight="1">
      <c r="A5" s="361"/>
      <c r="B5" s="234">
        <v>2014</v>
      </c>
      <c r="C5" s="357"/>
      <c r="D5" s="182">
        <v>2013</v>
      </c>
      <c r="E5" s="358"/>
      <c r="F5" s="182">
        <v>2013</v>
      </c>
      <c r="G5" s="359"/>
      <c r="H5" s="182">
        <v>2013</v>
      </c>
      <c r="I5" s="359"/>
      <c r="J5" s="182">
        <v>2013</v>
      </c>
    </row>
    <row r="6" spans="1:10" ht="12" customHeight="1">
      <c r="A6" s="177"/>
      <c r="B6" s="235" t="s">
        <v>1</v>
      </c>
      <c r="C6" s="184"/>
      <c r="D6" s="184" t="s">
        <v>1</v>
      </c>
      <c r="E6" s="185"/>
      <c r="F6" s="184" t="s">
        <v>1</v>
      </c>
      <c r="G6" s="184"/>
      <c r="H6" s="184" t="s">
        <v>1</v>
      </c>
      <c r="I6" s="184"/>
      <c r="J6" s="184" t="s">
        <v>1</v>
      </c>
    </row>
    <row r="7" spans="1:10" ht="6.95" customHeight="1">
      <c r="A7" s="177"/>
      <c r="B7" s="90"/>
      <c r="C7" s="83"/>
      <c r="D7" s="33"/>
      <c r="E7" s="83"/>
      <c r="F7" s="33"/>
      <c r="G7" s="84"/>
      <c r="H7" s="33"/>
      <c r="I7" s="84"/>
      <c r="J7" s="33"/>
    </row>
    <row r="8" spans="1:10" ht="12" customHeight="1">
      <c r="A8" s="177" t="s">
        <v>150</v>
      </c>
      <c r="B8" s="90">
        <v>265</v>
      </c>
      <c r="C8" s="83"/>
      <c r="D8" s="33">
        <v>292</v>
      </c>
      <c r="E8" s="83"/>
      <c r="F8" s="33">
        <v>278</v>
      </c>
      <c r="G8" s="84"/>
      <c r="H8" s="33">
        <v>292</v>
      </c>
      <c r="I8" s="84"/>
      <c r="J8" s="33">
        <v>284</v>
      </c>
    </row>
    <row r="9" spans="1:10" ht="12" customHeight="1">
      <c r="A9" s="177" t="s">
        <v>151</v>
      </c>
      <c r="B9" s="90">
        <v>275</v>
      </c>
      <c r="C9" s="83"/>
      <c r="D9" s="33">
        <v>267</v>
      </c>
      <c r="E9" s="83"/>
      <c r="F9" s="33">
        <v>281</v>
      </c>
      <c r="G9" s="84"/>
      <c r="H9" s="33">
        <v>301</v>
      </c>
      <c r="I9" s="84"/>
      <c r="J9" s="33">
        <v>301</v>
      </c>
    </row>
    <row r="10" spans="1:10" ht="12" customHeight="1">
      <c r="A10" s="177" t="s">
        <v>152</v>
      </c>
      <c r="B10" s="90">
        <v>81</v>
      </c>
      <c r="C10" s="83"/>
      <c r="D10" s="33">
        <v>75</v>
      </c>
      <c r="E10" s="83"/>
      <c r="F10" s="33">
        <v>89</v>
      </c>
      <c r="G10" s="84"/>
      <c r="H10" s="33">
        <v>104</v>
      </c>
      <c r="I10" s="84"/>
      <c r="J10" s="33">
        <v>127</v>
      </c>
    </row>
    <row r="11" spans="1:10" ht="12" customHeight="1">
      <c r="A11" s="177" t="s">
        <v>153</v>
      </c>
      <c r="B11" s="94">
        <v>12</v>
      </c>
      <c r="C11" s="83"/>
      <c r="D11" s="236">
        <v>-4</v>
      </c>
      <c r="E11" s="83"/>
      <c r="F11" s="236">
        <v>10</v>
      </c>
      <c r="G11" s="84"/>
      <c r="H11" s="236">
        <v>10</v>
      </c>
      <c r="I11" s="84"/>
      <c r="J11" s="236">
        <v>-268</v>
      </c>
    </row>
    <row r="12" spans="1:10" ht="6.95" customHeight="1">
      <c r="A12" s="237"/>
      <c r="B12" s="90"/>
      <c r="C12" s="83"/>
      <c r="D12" s="33"/>
      <c r="E12" s="83"/>
      <c r="F12" s="33"/>
      <c r="G12" s="84"/>
      <c r="H12" s="33"/>
      <c r="I12" s="84"/>
      <c r="J12" s="33"/>
    </row>
    <row r="13" spans="1:10" ht="25.5">
      <c r="A13" s="67" t="s">
        <v>154</v>
      </c>
      <c r="B13" s="90">
        <v>633</v>
      </c>
      <c r="C13" s="83"/>
      <c r="D13" s="33">
        <f>630</f>
        <v>630</v>
      </c>
      <c r="E13" s="83"/>
      <c r="F13" s="33">
        <f>658</f>
        <v>658</v>
      </c>
      <c r="G13" s="84"/>
      <c r="H13" s="33">
        <f>707</f>
        <v>707</v>
      </c>
      <c r="I13" s="84"/>
      <c r="J13" s="33">
        <v>444</v>
      </c>
    </row>
    <row r="14" spans="1:10" ht="6.95" customHeight="1">
      <c r="A14" s="194"/>
      <c r="B14" s="90"/>
      <c r="C14" s="83"/>
      <c r="D14" s="33"/>
      <c r="E14" s="83"/>
      <c r="F14" s="33"/>
      <c r="G14" s="84"/>
      <c r="H14" s="33"/>
      <c r="I14" s="84"/>
      <c r="J14" s="33"/>
    </row>
    <row r="15" spans="1:10">
      <c r="A15" s="177" t="s">
        <v>155</v>
      </c>
      <c r="B15" s="94">
        <v>5</v>
      </c>
      <c r="C15" s="86"/>
      <c r="D15" s="87">
        <v>4</v>
      </c>
      <c r="E15" s="86"/>
      <c r="F15" s="87">
        <v>-21</v>
      </c>
      <c r="G15" s="93"/>
      <c r="H15" s="87">
        <v>-7</v>
      </c>
      <c r="I15" s="93"/>
      <c r="J15" s="87">
        <v>-7</v>
      </c>
    </row>
    <row r="16" spans="1:10" ht="6.95" customHeight="1">
      <c r="A16" s="196"/>
      <c r="B16" s="90"/>
      <c r="C16" s="83"/>
      <c r="D16" s="33"/>
      <c r="E16" s="83"/>
      <c r="F16" s="33"/>
      <c r="G16" s="84"/>
      <c r="H16" s="33"/>
      <c r="I16" s="84"/>
      <c r="J16" s="33"/>
    </row>
    <row r="17" spans="1:10">
      <c r="A17" s="196" t="s">
        <v>156</v>
      </c>
      <c r="B17" s="90">
        <f>+B13+B15</f>
        <v>638</v>
      </c>
      <c r="C17" s="83"/>
      <c r="D17" s="33">
        <f>D13+D15</f>
        <v>634</v>
      </c>
      <c r="E17" s="83"/>
      <c r="F17" s="33">
        <f>F13+F15</f>
        <v>637</v>
      </c>
      <c r="G17" s="84"/>
      <c r="H17" s="33">
        <f>H13+H15</f>
        <v>700</v>
      </c>
      <c r="I17" s="84"/>
      <c r="J17" s="33">
        <f>J13+J15</f>
        <v>437</v>
      </c>
    </row>
    <row r="18" spans="1:10" ht="6.95" customHeight="1">
      <c r="A18" s="194"/>
      <c r="B18" s="90"/>
      <c r="C18" s="83"/>
      <c r="D18" s="33"/>
      <c r="E18" s="83"/>
      <c r="F18" s="33"/>
      <c r="G18" s="84"/>
      <c r="H18" s="33"/>
      <c r="I18" s="84"/>
      <c r="J18" s="33"/>
    </row>
    <row r="19" spans="1:10">
      <c r="A19" s="177" t="s">
        <v>5</v>
      </c>
      <c r="B19" s="94">
        <v>-441</v>
      </c>
      <c r="C19" s="86"/>
      <c r="D19" s="87">
        <v>-537</v>
      </c>
      <c r="E19" s="86"/>
      <c r="F19" s="87">
        <v>-657</v>
      </c>
      <c r="G19" s="93"/>
      <c r="H19" s="87">
        <v>-469</v>
      </c>
      <c r="I19" s="93"/>
      <c r="J19" s="87">
        <v>-566</v>
      </c>
    </row>
    <row r="20" spans="1:10" ht="6.95" customHeight="1">
      <c r="A20" s="196"/>
      <c r="B20" s="90"/>
      <c r="C20" s="83"/>
      <c r="D20" s="33"/>
      <c r="E20" s="83"/>
      <c r="F20" s="33"/>
      <c r="G20" s="84"/>
      <c r="H20" s="33"/>
      <c r="I20" s="84"/>
      <c r="J20" s="33"/>
    </row>
    <row r="21" spans="1:10">
      <c r="A21" s="196" t="s">
        <v>48</v>
      </c>
      <c r="B21" s="90">
        <f>+B17+B19</f>
        <v>197</v>
      </c>
      <c r="C21" s="83"/>
      <c r="D21" s="93">
        <f>D17+D19</f>
        <v>97</v>
      </c>
      <c r="E21" s="83"/>
      <c r="F21" s="93">
        <f>F17+F19</f>
        <v>-20</v>
      </c>
      <c r="G21" s="84"/>
      <c r="H21" s="93">
        <f>H17+H19</f>
        <v>231</v>
      </c>
      <c r="I21" s="93"/>
      <c r="J21" s="93">
        <f>J17+J19</f>
        <v>-129</v>
      </c>
    </row>
    <row r="22" spans="1:10" ht="6.95" customHeight="1">
      <c r="A22" s="194"/>
      <c r="B22" s="90"/>
      <c r="C22" s="83"/>
      <c r="D22" s="33"/>
      <c r="E22" s="83"/>
      <c r="F22" s="33"/>
      <c r="G22" s="84"/>
      <c r="H22" s="33"/>
      <c r="I22" s="84"/>
      <c r="J22" s="33"/>
    </row>
    <row r="23" spans="1:10">
      <c r="A23" s="177" t="s">
        <v>157</v>
      </c>
      <c r="B23" s="94">
        <v>4</v>
      </c>
      <c r="C23" s="84"/>
      <c r="D23" s="236">
        <v>4</v>
      </c>
      <c r="E23" s="84"/>
      <c r="F23" s="236">
        <v>4</v>
      </c>
      <c r="G23" s="84"/>
      <c r="H23" s="236">
        <v>2</v>
      </c>
      <c r="I23" s="84"/>
      <c r="J23" s="236">
        <v>4</v>
      </c>
    </row>
    <row r="24" spans="1:10" ht="6.95" customHeight="1">
      <c r="A24" s="196"/>
      <c r="B24" s="90"/>
      <c r="C24" s="83"/>
      <c r="D24" s="33"/>
      <c r="E24" s="83"/>
      <c r="F24" s="33"/>
      <c r="G24" s="84"/>
      <c r="H24" s="33"/>
      <c r="I24" s="84"/>
      <c r="J24" s="33"/>
    </row>
    <row r="25" spans="1:10" ht="13.5" thickBot="1">
      <c r="A25" s="196" t="s">
        <v>158</v>
      </c>
      <c r="B25" s="238">
        <f>+B21+B23</f>
        <v>201</v>
      </c>
      <c r="C25" s="83"/>
      <c r="D25" s="97">
        <f>D21+D23</f>
        <v>101</v>
      </c>
      <c r="E25" s="83"/>
      <c r="F25" s="97">
        <f>F21+F23</f>
        <v>-16</v>
      </c>
      <c r="G25" s="84"/>
      <c r="H25" s="97">
        <f>H21+H23</f>
        <v>233</v>
      </c>
      <c r="I25" s="84"/>
      <c r="J25" s="97">
        <f>J21+J23</f>
        <v>-125</v>
      </c>
    </row>
    <row r="26" spans="1:10" ht="12" customHeight="1">
      <c r="A26" s="177"/>
      <c r="B26" s="90"/>
      <c r="C26" s="83"/>
      <c r="D26" s="33"/>
      <c r="E26" s="83"/>
      <c r="F26" s="33"/>
      <c r="G26" s="84"/>
      <c r="H26" s="33"/>
      <c r="I26" s="84"/>
      <c r="J26" s="33"/>
    </row>
    <row r="27" spans="1:10" ht="12" customHeight="1">
      <c r="A27" s="2" t="s">
        <v>78</v>
      </c>
      <c r="B27" s="90"/>
      <c r="C27" s="70"/>
      <c r="D27" s="98"/>
      <c r="E27" s="70"/>
      <c r="F27" s="98"/>
      <c r="G27" s="70"/>
      <c r="H27" s="98"/>
      <c r="I27" s="70"/>
      <c r="J27" s="98"/>
    </row>
    <row r="28" spans="1:10" ht="6.95" customHeight="1">
      <c r="A28" s="208"/>
      <c r="B28" s="137"/>
      <c r="C28" s="60"/>
      <c r="D28" s="60"/>
      <c r="E28" s="60"/>
      <c r="F28" s="60"/>
      <c r="G28" s="60"/>
      <c r="H28" s="60"/>
      <c r="I28" s="60"/>
      <c r="J28" s="60"/>
    </row>
    <row r="29" spans="1:10" ht="12" customHeight="1">
      <c r="A29" s="177" t="s">
        <v>44</v>
      </c>
      <c r="B29" s="90">
        <f>B25</f>
        <v>201</v>
      </c>
      <c r="C29" s="83"/>
      <c r="D29" s="99">
        <f>D25</f>
        <v>101</v>
      </c>
      <c r="E29" s="83"/>
      <c r="F29" s="99">
        <f>F25</f>
        <v>-16</v>
      </c>
      <c r="G29" s="84"/>
      <c r="H29" s="99">
        <f>H25</f>
        <v>233</v>
      </c>
      <c r="I29" s="84"/>
      <c r="J29" s="99">
        <f>J25</f>
        <v>-125</v>
      </c>
    </row>
    <row r="30" spans="1:10" ht="12" customHeight="1">
      <c r="A30" s="177" t="s">
        <v>8</v>
      </c>
      <c r="B30" s="90"/>
      <c r="C30" s="159"/>
      <c r="D30" s="99">
        <v>1</v>
      </c>
      <c r="E30" s="159"/>
      <c r="F30" s="99">
        <v>2</v>
      </c>
      <c r="G30" s="83"/>
      <c r="H30" s="99">
        <v>4</v>
      </c>
      <c r="I30" s="84"/>
      <c r="J30" s="99">
        <v>1</v>
      </c>
    </row>
    <row r="31" spans="1:10" ht="12" customHeight="1">
      <c r="A31" s="177" t="s">
        <v>125</v>
      </c>
      <c r="B31" s="239">
        <v>0</v>
      </c>
      <c r="C31" s="159"/>
      <c r="D31" s="99">
        <v>-1</v>
      </c>
      <c r="E31" s="159"/>
      <c r="F31" s="135">
        <v>0</v>
      </c>
      <c r="G31" s="83"/>
      <c r="H31" s="135">
        <v>0</v>
      </c>
      <c r="I31" s="84"/>
      <c r="J31" s="135">
        <v>0</v>
      </c>
    </row>
    <row r="32" spans="1:10" ht="12" customHeight="1">
      <c r="A32" s="177" t="s">
        <v>77</v>
      </c>
      <c r="B32" s="133">
        <f>Europe!H38</f>
        <v>0</v>
      </c>
      <c r="C32" s="139"/>
      <c r="D32" s="71">
        <f>Europe!V38</f>
        <v>0</v>
      </c>
      <c r="E32" s="139"/>
      <c r="F32" s="71">
        <f>Europe!AJ38</f>
        <v>0</v>
      </c>
      <c r="G32" s="139"/>
      <c r="H32" s="71">
        <f>Europe!AX38</f>
        <v>0</v>
      </c>
      <c r="I32" s="135"/>
      <c r="J32" s="71">
        <f>Europe!AZ38</f>
        <v>0</v>
      </c>
    </row>
    <row r="33" spans="1:10" ht="6.95" customHeight="1">
      <c r="A33" s="204"/>
      <c r="B33" s="240"/>
      <c r="C33" s="159"/>
      <c r="D33" s="160"/>
      <c r="E33" s="159"/>
      <c r="F33" s="160"/>
      <c r="G33" s="159"/>
      <c r="H33" s="160"/>
      <c r="I33" s="159"/>
      <c r="J33" s="160"/>
    </row>
    <row r="34" spans="1:10" ht="13.5" thickBot="1">
      <c r="A34" s="196" t="s">
        <v>45</v>
      </c>
      <c r="B34" s="241">
        <f>SUM(B29:B32)</f>
        <v>201</v>
      </c>
      <c r="C34" s="83"/>
      <c r="D34" s="242">
        <f>+D29+D30+D31+D32</f>
        <v>101</v>
      </c>
      <c r="E34" s="83"/>
      <c r="F34" s="242">
        <f>+F29+F30+F31+F32</f>
        <v>-14</v>
      </c>
      <c r="G34" s="84"/>
      <c r="H34" s="242">
        <f>+H29+H30+H31+H32</f>
        <v>237</v>
      </c>
      <c r="I34" s="33"/>
      <c r="J34" s="242">
        <f>+J29+J30+J31+J32</f>
        <v>-124</v>
      </c>
    </row>
    <row r="35" spans="1:10" ht="12" customHeight="1">
      <c r="A35" s="204"/>
      <c r="B35" s="137"/>
      <c r="C35" s="70"/>
      <c r="D35" s="98"/>
      <c r="E35" s="98"/>
      <c r="F35" s="98"/>
      <c r="G35" s="98"/>
      <c r="H35" s="98"/>
      <c r="I35" s="98"/>
      <c r="J35" s="98"/>
    </row>
    <row r="36" spans="1:10" ht="12" customHeight="1">
      <c r="A36" s="13" t="s">
        <v>95</v>
      </c>
      <c r="B36" s="137"/>
      <c r="C36" s="60"/>
      <c r="D36" s="60"/>
      <c r="E36" s="60"/>
      <c r="F36" s="60"/>
      <c r="G36" s="60"/>
      <c r="H36" s="60"/>
      <c r="I36" s="60"/>
      <c r="J36" s="60"/>
    </row>
    <row r="37" spans="1:10" ht="6.95" customHeight="1">
      <c r="A37" s="208"/>
      <c r="B37" s="137"/>
      <c r="C37" s="60"/>
      <c r="D37" s="60"/>
      <c r="E37" s="60"/>
      <c r="F37" s="60"/>
      <c r="G37" s="60"/>
      <c r="H37" s="60"/>
      <c r="I37" s="60"/>
      <c r="J37" s="60"/>
    </row>
    <row r="38" spans="1:10" ht="12" customHeight="1">
      <c r="A38" s="208" t="s">
        <v>15</v>
      </c>
      <c r="B38" s="137"/>
      <c r="C38" s="60"/>
      <c r="D38" s="60"/>
      <c r="E38" s="60"/>
      <c r="F38" s="60"/>
      <c r="G38" s="60"/>
      <c r="H38" s="60"/>
      <c r="I38" s="60"/>
      <c r="J38" s="60"/>
    </row>
    <row r="39" spans="1:10" ht="12" customHeight="1">
      <c r="A39" s="209" t="s">
        <v>82</v>
      </c>
      <c r="B39" s="137">
        <f>Europe!H44+Asia!H44+'North America'!H43</f>
        <v>0</v>
      </c>
      <c r="C39" s="60"/>
      <c r="D39" s="60">
        <f>Europe!V44+Asia!V44+'North America'!V43</f>
        <v>3</v>
      </c>
      <c r="E39" s="60"/>
      <c r="F39" s="60">
        <f>Europe!AJ44+Asia!AJ44+'North America'!AJ43</f>
        <v>-1</v>
      </c>
      <c r="G39" s="60"/>
      <c r="H39" s="60">
        <f>Europe!AX44+Asia!AX44+'North America'!AX43</f>
        <v>-3</v>
      </c>
      <c r="I39" s="60"/>
      <c r="J39" s="60">
        <f>Europe!BL44+Asia!BL44+'North America'!BL43</f>
        <v>2</v>
      </c>
    </row>
    <row r="40" spans="1:10" ht="12" customHeight="1">
      <c r="A40" s="108" t="s">
        <v>84</v>
      </c>
      <c r="B40" s="133">
        <f>Europe!H46</f>
        <v>0</v>
      </c>
      <c r="C40" s="139"/>
      <c r="D40" s="71">
        <f>Europe!V46</f>
        <v>0</v>
      </c>
      <c r="E40" s="139"/>
      <c r="F40" s="71">
        <f>Europe!AJ46</f>
        <v>0</v>
      </c>
      <c r="G40" s="139"/>
      <c r="H40" s="71">
        <f>Europe!AX46</f>
        <v>0</v>
      </c>
      <c r="I40" s="60"/>
      <c r="J40" s="65">
        <f>Europe!BL46</f>
        <v>-279</v>
      </c>
    </row>
    <row r="41" spans="1:10" ht="6.95" customHeight="1">
      <c r="A41" s="208"/>
      <c r="B41" s="137"/>
      <c r="C41" s="60"/>
      <c r="D41" s="60"/>
      <c r="E41" s="60"/>
      <c r="F41" s="60"/>
      <c r="G41" s="60"/>
      <c r="H41" s="60"/>
      <c r="I41" s="60"/>
      <c r="J41" s="60"/>
    </row>
    <row r="42" spans="1:10" ht="13.5" thickBot="1">
      <c r="A42" s="212"/>
      <c r="B42" s="142">
        <f>+SUM(B39:B41)</f>
        <v>0</v>
      </c>
      <c r="C42" s="60"/>
      <c r="D42" s="60">
        <f>+SUM(D39:D41)</f>
        <v>3</v>
      </c>
      <c r="E42" s="60"/>
      <c r="F42" s="73">
        <f>+SUM(F39:F41)</f>
        <v>-1</v>
      </c>
      <c r="G42" s="60"/>
      <c r="H42" s="60">
        <f>+SUM(H39:H41)</f>
        <v>-3</v>
      </c>
      <c r="I42" s="60"/>
      <c r="J42" s="60">
        <f>+SUM(J39:J41)</f>
        <v>-277</v>
      </c>
    </row>
    <row r="43" spans="1:10" ht="6.95" customHeight="1">
      <c r="A43" s="208"/>
      <c r="B43" s="137"/>
      <c r="C43" s="60"/>
      <c r="D43" s="146"/>
      <c r="E43" s="60"/>
      <c r="F43" s="60"/>
      <c r="G43" s="60"/>
      <c r="H43" s="146"/>
      <c r="I43" s="60"/>
      <c r="J43" s="146"/>
    </row>
    <row r="44" spans="1:10" ht="12" customHeight="1">
      <c r="A44" s="208" t="s">
        <v>16</v>
      </c>
      <c r="B44" s="137"/>
      <c r="C44" s="60"/>
      <c r="D44" s="60"/>
      <c r="E44" s="60"/>
      <c r="F44" s="60"/>
      <c r="G44" s="60"/>
      <c r="H44" s="60"/>
      <c r="I44" s="60"/>
      <c r="J44" s="60"/>
    </row>
    <row r="45" spans="1:10" ht="12" customHeight="1">
      <c r="A45" s="209" t="s">
        <v>86</v>
      </c>
      <c r="B45" s="134">
        <f>Europe!H53+Asia!H52+MENA!H52+'North America'!H52+'Latin America'!H52</f>
        <v>0</v>
      </c>
      <c r="C45" s="74"/>
      <c r="D45" s="74">
        <f>Europe!V53+Asia!V52+MENA!V52+'North America'!V52+'Latin America'!V52</f>
        <v>-67</v>
      </c>
      <c r="E45" s="74"/>
      <c r="F45" s="74">
        <f>Europe!AJ53+Asia!AJ52+MENA!AJ52+'North America'!AJ52+'Latin America'!AJ52</f>
        <v>0</v>
      </c>
      <c r="G45" s="74"/>
      <c r="H45" s="74">
        <f>Europe!AX53+Asia!AX52+MENA!AX52+'North America'!AX52+'Latin America'!AX52</f>
        <v>-5</v>
      </c>
      <c r="I45" s="74"/>
      <c r="J45" s="74">
        <f>Europe!BL53+Asia!BL52+MENA!BL52+'North America'!BL52+'Latin America'!BL52</f>
        <v>-1</v>
      </c>
    </row>
    <row r="46" spans="1:10" ht="12" customHeight="1">
      <c r="A46" s="209" t="s">
        <v>87</v>
      </c>
      <c r="B46" s="133">
        <f>Europe!H54</f>
        <v>0</v>
      </c>
      <c r="C46" s="60"/>
      <c r="D46" s="65">
        <v>-35</v>
      </c>
      <c r="E46" s="60"/>
      <c r="F46" s="65">
        <f>Europe!AJ54</f>
        <v>-198</v>
      </c>
      <c r="G46" s="60"/>
      <c r="H46" s="65">
        <f>Europe!AX54</f>
        <v>0</v>
      </c>
      <c r="I46" s="60"/>
      <c r="J46" s="65">
        <f>Europe!BL54</f>
        <v>-119</v>
      </c>
    </row>
    <row r="47" spans="1:10" ht="6.95" customHeight="1">
      <c r="A47" s="208"/>
      <c r="B47" s="137"/>
      <c r="C47" s="60"/>
      <c r="D47" s="60"/>
      <c r="E47" s="60"/>
      <c r="F47" s="60"/>
      <c r="G47" s="60"/>
      <c r="H47" s="60"/>
      <c r="I47" s="60"/>
      <c r="J47" s="60"/>
    </row>
    <row r="48" spans="1:10" ht="12" customHeight="1" thickBot="1">
      <c r="A48" s="212"/>
      <c r="B48" s="142">
        <f>+SUM(B45:B46)</f>
        <v>0</v>
      </c>
      <c r="C48" s="60"/>
      <c r="D48" s="73">
        <f>+SUM(D45:D46)</f>
        <v>-102</v>
      </c>
      <c r="E48" s="60"/>
      <c r="F48" s="73">
        <f>+SUM(F45:F46)</f>
        <v>-198</v>
      </c>
      <c r="G48" s="60"/>
      <c r="H48" s="60">
        <f>+SUM(H45:H46)</f>
        <v>-5</v>
      </c>
      <c r="I48" s="60"/>
      <c r="J48" s="60">
        <f>+SUM(J45:J46)</f>
        <v>-120</v>
      </c>
    </row>
    <row r="49" spans="1:10" ht="12" customHeight="1">
      <c r="A49" s="204"/>
      <c r="B49" s="98"/>
      <c r="C49" s="98"/>
      <c r="D49" s="98"/>
      <c r="E49" s="98"/>
      <c r="F49" s="98"/>
      <c r="G49" s="98"/>
      <c r="H49" s="147"/>
      <c r="I49" s="98"/>
      <c r="J49" s="147"/>
    </row>
    <row r="50" spans="1:10" ht="12" customHeight="1">
      <c r="A50" s="13" t="s">
        <v>72</v>
      </c>
      <c r="B50" s="362" t="s">
        <v>109</v>
      </c>
      <c r="C50" s="362"/>
      <c r="D50" s="362"/>
      <c r="E50" s="362"/>
      <c r="F50" s="362"/>
      <c r="G50" s="362"/>
      <c r="H50" s="362"/>
      <c r="I50" s="362"/>
      <c r="J50" s="362"/>
    </row>
    <row r="51" spans="1:10" ht="12" customHeight="1">
      <c r="A51" s="204"/>
      <c r="B51" s="243" t="s">
        <v>10</v>
      </c>
      <c r="C51" s="353"/>
      <c r="D51" s="221" t="s">
        <v>11</v>
      </c>
      <c r="E51" s="353"/>
      <c r="F51" s="221" t="s">
        <v>12</v>
      </c>
      <c r="G51" s="352"/>
      <c r="H51" s="221" t="s">
        <v>13</v>
      </c>
      <c r="I51" s="352"/>
      <c r="J51" s="221" t="s">
        <v>10</v>
      </c>
    </row>
    <row r="52" spans="1:10" ht="12" customHeight="1">
      <c r="A52" s="204"/>
      <c r="B52" s="244">
        <v>2014</v>
      </c>
      <c r="C52" s="353"/>
      <c r="D52" s="79">
        <v>2013</v>
      </c>
      <c r="E52" s="354"/>
      <c r="F52" s="79">
        <v>2013</v>
      </c>
      <c r="G52" s="352"/>
      <c r="H52" s="79">
        <v>2013</v>
      </c>
      <c r="I52" s="352"/>
      <c r="J52" s="79">
        <v>2013</v>
      </c>
    </row>
    <row r="53" spans="1:10" ht="12" customHeight="1">
      <c r="A53" s="204"/>
      <c r="B53" s="245" t="s">
        <v>1</v>
      </c>
      <c r="C53" s="223"/>
      <c r="D53" s="223" t="s">
        <v>1</v>
      </c>
      <c r="E53" s="224"/>
      <c r="F53" s="223" t="s">
        <v>1</v>
      </c>
      <c r="G53" s="223"/>
      <c r="H53" s="223" t="s">
        <v>1</v>
      </c>
      <c r="I53" s="223"/>
      <c r="J53" s="223" t="s">
        <v>1</v>
      </c>
    </row>
    <row r="54" spans="1:10" ht="6.95" customHeight="1">
      <c r="A54" s="204"/>
      <c r="B54" s="246"/>
      <c r="C54" s="247"/>
      <c r="D54" s="248"/>
      <c r="E54" s="247"/>
      <c r="F54" s="248"/>
      <c r="G54" s="247"/>
      <c r="H54" s="248"/>
      <c r="I54" s="247"/>
      <c r="J54" s="248"/>
    </row>
    <row r="55" spans="1:10" ht="12" customHeight="1">
      <c r="A55" s="177" t="s">
        <v>73</v>
      </c>
      <c r="B55" s="90">
        <v>45629</v>
      </c>
      <c r="C55" s="98"/>
      <c r="D55" s="33">
        <v>44224</v>
      </c>
      <c r="E55" s="33"/>
      <c r="F55" s="33">
        <v>43723</v>
      </c>
      <c r="G55" s="33"/>
      <c r="H55" s="33">
        <v>39161</v>
      </c>
      <c r="I55" s="33"/>
      <c r="J55" s="33">
        <v>40142</v>
      </c>
    </row>
    <row r="56" spans="1:10" ht="12" customHeight="1">
      <c r="A56" s="177" t="s">
        <v>171</v>
      </c>
      <c r="B56" s="249">
        <v>96760</v>
      </c>
      <c r="C56" s="102"/>
      <c r="D56" s="26">
        <v>96770</v>
      </c>
      <c r="E56" s="26"/>
      <c r="F56" s="26">
        <v>101018</v>
      </c>
      <c r="G56" s="26"/>
      <c r="H56" s="26">
        <v>92298</v>
      </c>
      <c r="I56" s="26"/>
      <c r="J56" s="26">
        <v>95306</v>
      </c>
    </row>
    <row r="57" spans="1:10" ht="12" customHeight="1">
      <c r="A57" s="204"/>
      <c r="B57" s="250"/>
      <c r="C57" s="227"/>
      <c r="D57" s="102"/>
      <c r="E57" s="102"/>
      <c r="F57" s="102"/>
      <c r="G57" s="102"/>
      <c r="H57" s="102"/>
      <c r="I57" s="102"/>
      <c r="J57" s="102"/>
    </row>
    <row r="58" spans="1:10" ht="12" customHeight="1">
      <c r="A58" s="204"/>
      <c r="B58" s="116" t="s">
        <v>124</v>
      </c>
      <c r="C58" s="229"/>
      <c r="D58" s="229" t="s">
        <v>124</v>
      </c>
      <c r="E58" s="230"/>
      <c r="F58" s="229" t="s">
        <v>124</v>
      </c>
      <c r="G58" s="229"/>
      <c r="H58" s="229" t="s">
        <v>124</v>
      </c>
      <c r="I58" s="229"/>
      <c r="J58" s="229" t="s">
        <v>124</v>
      </c>
    </row>
    <row r="59" spans="1:10" ht="6.95" customHeight="1">
      <c r="A59" s="204"/>
      <c r="B59" s="251"/>
      <c r="C59" s="252"/>
      <c r="D59" s="252"/>
      <c r="E59" s="253"/>
      <c r="F59" s="252"/>
      <c r="G59" s="252"/>
      <c r="H59" s="252"/>
      <c r="I59" s="252"/>
      <c r="J59" s="252"/>
    </row>
    <row r="60" spans="1:10" ht="12" customHeight="1">
      <c r="A60" s="177" t="s">
        <v>62</v>
      </c>
      <c r="B60" s="148">
        <v>23</v>
      </c>
      <c r="C60" s="98"/>
      <c r="D60" s="190">
        <f>+RWAs!D13</f>
        <v>21.7</v>
      </c>
      <c r="E60" s="32"/>
      <c r="F60" s="190">
        <f>+RWAs!F13</f>
        <v>22</v>
      </c>
      <c r="G60" s="33"/>
      <c r="H60" s="190">
        <f>+RWAs!H13</f>
        <v>21.8</v>
      </c>
      <c r="I60" s="190"/>
      <c r="J60" s="190">
        <f>+RWAs!J13</f>
        <v>22</v>
      </c>
    </row>
    <row r="61" spans="1:10">
      <c r="B61" s="254"/>
      <c r="C61" s="254"/>
      <c r="D61" s="254"/>
      <c r="E61" s="254"/>
      <c r="F61" s="254"/>
      <c r="G61" s="254"/>
      <c r="H61" s="254"/>
      <c r="I61" s="254"/>
      <c r="J61" s="254"/>
    </row>
    <row r="62" spans="1:10" ht="78.95" customHeight="1">
      <c r="A62" s="348" t="s">
        <v>162</v>
      </c>
      <c r="B62" s="348"/>
      <c r="C62" s="348"/>
      <c r="D62" s="348"/>
      <c r="E62" s="348"/>
      <c r="F62" s="348"/>
      <c r="G62" s="348"/>
      <c r="H62" s="348"/>
      <c r="I62" s="348"/>
      <c r="J62" s="348"/>
    </row>
    <row r="63" spans="1:10" ht="6.95" customHeight="1">
      <c r="B63" s="255"/>
      <c r="C63" s="255"/>
      <c r="D63" s="255"/>
      <c r="E63" s="255"/>
      <c r="F63" s="255"/>
      <c r="G63" s="255"/>
      <c r="H63" s="255"/>
      <c r="I63" s="255"/>
      <c r="J63" s="255"/>
    </row>
    <row r="64" spans="1:10" ht="40.5" customHeight="1">
      <c r="A64" s="348" t="s">
        <v>127</v>
      </c>
      <c r="B64" s="348"/>
      <c r="C64" s="348"/>
      <c r="D64" s="348"/>
      <c r="E64" s="348"/>
      <c r="F64" s="348"/>
      <c r="G64" s="348"/>
      <c r="H64" s="348"/>
      <c r="I64" s="348"/>
      <c r="J64" s="348"/>
    </row>
    <row r="65" spans="1:10" ht="6.95" customHeight="1">
      <c r="B65" s="254"/>
      <c r="C65" s="254"/>
      <c r="D65" s="254"/>
      <c r="E65" s="254"/>
      <c r="F65" s="254"/>
      <c r="G65" s="254"/>
      <c r="H65" s="254"/>
      <c r="I65" s="254"/>
      <c r="J65" s="254"/>
    </row>
    <row r="66" spans="1:10">
      <c r="A66" s="51" t="s">
        <v>170</v>
      </c>
    </row>
  </sheetData>
  <customSheetViews>
    <customSheetView guid="{6A6962C3-E482-4427-A8C8-08CAA95BA31A}">
      <selection activeCell="J51" sqref="J51"/>
      <colBreaks count="2" manualBreakCount="2">
        <brk id="11" max="1048575" man="1"/>
        <brk id="19" max="1048575" man="1"/>
      </colBreaks>
      <pageMargins left="0.70866141732283472" right="0.70866141732283472" top="0.74803149606299213" bottom="0.74803149606299213" header="0.31496062992125984" footer="0.31496062992125984"/>
      <pageSetup paperSize="9" scale="82" fitToWidth="3" orientation="portrait" r:id="rId1"/>
      <headerFooter>
        <oddFooter>&amp;LRESTRICTED</oddFooter>
        <evenFooter>&amp;LRESTRICTED</evenFooter>
        <firstFooter>&amp;LRESTRICTED</firstFooter>
      </headerFooter>
    </customSheetView>
    <customSheetView guid="{65D6365A-09F6-4C54-BF18-DD6F56EE25F0}">
      <selection activeCell="A27" sqref="A27:XFD33"/>
      <pageMargins left="0.70866141732283472" right="0.70866141732283472" top="0.74803149606299213" bottom="0.74803149606299213" header="0.31496062992125984" footer="0.31496062992125984"/>
      <pageSetup paperSize="9" scale="82" fitToWidth="3" orientation="portrait" r:id="rId2"/>
      <headerFooter>
        <oddFooter>&amp;LRESTRICTED</oddFooter>
        <evenFooter>&amp;LRESTRICTED</evenFooter>
        <firstFooter>&amp;LRESTRICTED</firstFooter>
      </headerFooter>
    </customSheetView>
    <customSheetView guid="{63494AB2-E4F7-49AE-BCF8-5BAC74DABC17}">
      <selection activeCell="A27" sqref="A27:XFD33"/>
      <pageMargins left="0.70866141732283472" right="0.70866141732283472" top="0.74803149606299213" bottom="0.74803149606299213" header="0.31496062992125984" footer="0.31496062992125984"/>
      <pageSetup paperSize="9" scale="82" fitToWidth="3" orientation="portrait" r:id="rId3"/>
      <headerFooter>
        <oddFooter>&amp;LRESTRICTED</oddFooter>
        <evenFooter>&amp;LRESTRICTED</evenFooter>
        <firstFooter>&amp;LRESTRICTED</firstFooter>
      </headerFooter>
    </customSheetView>
    <customSheetView guid="{DD55E124-48E0-4190-9E06-2A6BC9CA3509}" topLeftCell="A19">
      <selection activeCell="A35" sqref="A35"/>
      <pageMargins left="0.70866141732283472" right="0.70866141732283472" top="0.74803149606299213" bottom="0.74803149606299213" header="0.31496062992125984" footer="0.31496062992125984"/>
      <pageSetup paperSize="9" scale="82" fitToWidth="3" orientation="portrait" r:id="rId4"/>
      <headerFooter>
        <oddFooter>&amp;LRESTRICTED</oddFooter>
        <evenFooter>&amp;LRESTRICTED</evenFooter>
        <firstFooter>&amp;LRESTRICTED</firstFooter>
      </headerFooter>
    </customSheetView>
  </customSheetViews>
  <mergeCells count="13">
    <mergeCell ref="A62:J62"/>
    <mergeCell ref="A64:J64"/>
    <mergeCell ref="B3:J3"/>
    <mergeCell ref="A4:A5"/>
    <mergeCell ref="C4:C5"/>
    <mergeCell ref="E4:E5"/>
    <mergeCell ref="G4:G5"/>
    <mergeCell ref="I4:I5"/>
    <mergeCell ref="B50:J50"/>
    <mergeCell ref="C51:C52"/>
    <mergeCell ref="E51:E52"/>
    <mergeCell ref="G51:G52"/>
    <mergeCell ref="I51:I52"/>
  </mergeCells>
  <pageMargins left="0.70866141732283472" right="0.70866141732283472" top="0.74803149606299213" bottom="0.74803149606299213" header="0.31496062992125984" footer="0.31496062992125984"/>
  <pageSetup paperSize="9" scale="75" fitToWidth="3" orientation="portrait" r:id="rId5"/>
  <header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52" zoomScaleNormal="100" workbookViewId="0">
      <selection activeCell="D16" sqref="D16"/>
    </sheetView>
  </sheetViews>
  <sheetFormatPr defaultRowHeight="12.75"/>
  <cols>
    <col min="1" max="1" width="55.42578125" style="51" customWidth="1"/>
    <col min="2" max="2" width="9.140625" style="51"/>
    <col min="3" max="3" width="2.7109375" style="51" customWidth="1"/>
    <col min="4" max="4" width="9.140625" style="51"/>
    <col min="5" max="5" width="2.7109375" style="51" customWidth="1"/>
    <col min="6" max="6" width="9.140625" style="51"/>
    <col min="7" max="7" width="2.7109375" style="51" customWidth="1"/>
    <col min="8" max="8" width="9.140625" style="51"/>
    <col min="9" max="9" width="2.7109375" style="51" customWidth="1"/>
    <col min="10" max="16384" width="9.140625" style="51"/>
  </cols>
  <sheetData>
    <row r="1" spans="1:11" ht="15" customHeight="1">
      <c r="A1" s="4" t="s">
        <v>108</v>
      </c>
    </row>
    <row r="2" spans="1:11" ht="15" customHeight="1">
      <c r="A2" s="3" t="s">
        <v>25</v>
      </c>
    </row>
    <row r="3" spans="1:11" ht="12" customHeight="1">
      <c r="A3" s="177"/>
      <c r="B3" s="355" t="s">
        <v>0</v>
      </c>
      <c r="C3" s="355"/>
      <c r="D3" s="355"/>
      <c r="E3" s="355"/>
      <c r="F3" s="355"/>
      <c r="G3" s="355"/>
      <c r="H3" s="355"/>
      <c r="I3" s="355"/>
      <c r="J3" s="355"/>
    </row>
    <row r="4" spans="1:11" ht="12" customHeight="1">
      <c r="A4" s="363"/>
      <c r="B4" s="178" t="s">
        <v>10</v>
      </c>
      <c r="C4" s="357"/>
      <c r="D4" s="179" t="s">
        <v>11</v>
      </c>
      <c r="E4" s="357"/>
      <c r="F4" s="179" t="s">
        <v>12</v>
      </c>
      <c r="G4" s="359"/>
      <c r="H4" s="179" t="s">
        <v>13</v>
      </c>
      <c r="I4" s="359"/>
      <c r="J4" s="179" t="s">
        <v>10</v>
      </c>
      <c r="K4" s="180"/>
    </row>
    <row r="5" spans="1:11" ht="12" customHeight="1">
      <c r="A5" s="363"/>
      <c r="B5" s="181">
        <v>2014</v>
      </c>
      <c r="C5" s="357"/>
      <c r="D5" s="182">
        <v>2013</v>
      </c>
      <c r="E5" s="358"/>
      <c r="F5" s="182">
        <v>2013</v>
      </c>
      <c r="G5" s="359"/>
      <c r="H5" s="182">
        <v>2013</v>
      </c>
      <c r="I5" s="359"/>
      <c r="J5" s="182">
        <v>2013</v>
      </c>
      <c r="K5" s="180"/>
    </row>
    <row r="6" spans="1:11" ht="12" customHeight="1">
      <c r="A6" s="177"/>
      <c r="B6" s="183" t="s">
        <v>1</v>
      </c>
      <c r="C6" s="184"/>
      <c r="D6" s="184" t="s">
        <v>1</v>
      </c>
      <c r="E6" s="185"/>
      <c r="F6" s="184" t="s">
        <v>1</v>
      </c>
      <c r="G6" s="184"/>
      <c r="H6" s="184" t="s">
        <v>1</v>
      </c>
      <c r="I6" s="184"/>
      <c r="J6" s="184" t="s">
        <v>1</v>
      </c>
    </row>
    <row r="7" spans="1:11" ht="6.95" customHeight="1">
      <c r="A7" s="177"/>
      <c r="B7" s="186"/>
      <c r="C7" s="83"/>
      <c r="D7" s="33"/>
      <c r="E7" s="83"/>
      <c r="F7" s="33"/>
      <c r="G7" s="84"/>
      <c r="H7" s="33"/>
      <c r="I7" s="84"/>
      <c r="J7" s="33"/>
    </row>
    <row r="8" spans="1:11" ht="12" customHeight="1">
      <c r="A8" s="177" t="s">
        <v>150</v>
      </c>
      <c r="B8" s="187">
        <v>-183</v>
      </c>
      <c r="C8" s="83"/>
      <c r="D8" s="188">
        <v>-200</v>
      </c>
      <c r="E8" s="83"/>
      <c r="F8" s="188">
        <v>-159</v>
      </c>
      <c r="G8" s="84"/>
      <c r="H8" s="188">
        <v>-185</v>
      </c>
      <c r="I8" s="84"/>
      <c r="J8" s="188">
        <v>-190</v>
      </c>
    </row>
    <row r="9" spans="1:11" ht="12" customHeight="1">
      <c r="A9" s="177" t="s">
        <v>151</v>
      </c>
      <c r="B9" s="189">
        <v>4</v>
      </c>
      <c r="C9" s="83"/>
      <c r="D9" s="190">
        <v>-9</v>
      </c>
      <c r="E9" s="83"/>
      <c r="F9" s="190">
        <v>11</v>
      </c>
      <c r="G9" s="84"/>
      <c r="H9" s="190">
        <v>6</v>
      </c>
      <c r="I9" s="84"/>
      <c r="J9" s="190">
        <v>55</v>
      </c>
    </row>
    <row r="10" spans="1:11" ht="12" customHeight="1">
      <c r="A10" s="177" t="s">
        <v>152</v>
      </c>
      <c r="B10" s="187">
        <v>-44</v>
      </c>
      <c r="C10" s="83"/>
      <c r="D10" s="188">
        <v>-1</v>
      </c>
      <c r="E10" s="83"/>
      <c r="F10" s="188">
        <v>176</v>
      </c>
      <c r="G10" s="84"/>
      <c r="H10" s="188">
        <v>88</v>
      </c>
      <c r="I10" s="84"/>
      <c r="J10" s="188">
        <v>-200</v>
      </c>
    </row>
    <row r="11" spans="1:11" ht="12" customHeight="1">
      <c r="A11" s="177" t="s">
        <v>153</v>
      </c>
      <c r="B11" s="191">
        <v>1440</v>
      </c>
      <c r="C11" s="83"/>
      <c r="D11" s="192">
        <v>702</v>
      </c>
      <c r="E11" s="83"/>
      <c r="F11" s="192">
        <v>981</v>
      </c>
      <c r="G11" s="84"/>
      <c r="H11" s="192">
        <v>1420</v>
      </c>
      <c r="I11" s="84"/>
      <c r="J11" s="192">
        <v>3156</v>
      </c>
    </row>
    <row r="12" spans="1:11" ht="6.95" customHeight="1">
      <c r="A12" s="193"/>
      <c r="B12" s="186"/>
      <c r="C12" s="83"/>
      <c r="D12" s="33"/>
      <c r="E12" s="83"/>
      <c r="F12" s="33"/>
      <c r="G12" s="84"/>
      <c r="H12" s="33"/>
      <c r="I12" s="84"/>
      <c r="J12" s="33"/>
    </row>
    <row r="13" spans="1:11" ht="25.5">
      <c r="A13" s="67" t="s">
        <v>154</v>
      </c>
      <c r="B13" s="186">
        <v>1217</v>
      </c>
      <c r="C13" s="83"/>
      <c r="D13" s="188">
        <v>492</v>
      </c>
      <c r="E13" s="83"/>
      <c r="F13" s="188">
        <v>1009</v>
      </c>
      <c r="G13" s="84"/>
      <c r="H13" s="188">
        <v>1329</v>
      </c>
      <c r="I13" s="84"/>
      <c r="J13" s="188">
        <v>2821</v>
      </c>
    </row>
    <row r="14" spans="1:11" ht="6.95" customHeight="1">
      <c r="A14" s="194"/>
      <c r="B14" s="186"/>
      <c r="C14" s="83"/>
      <c r="D14" s="33"/>
      <c r="E14" s="83"/>
      <c r="F14" s="33"/>
      <c r="G14" s="84"/>
      <c r="H14" s="33"/>
      <c r="I14" s="84"/>
      <c r="J14" s="33"/>
    </row>
    <row r="15" spans="1:11" ht="12" customHeight="1">
      <c r="A15" s="177" t="s">
        <v>155</v>
      </c>
      <c r="B15" s="195">
        <v>1</v>
      </c>
      <c r="C15" s="86"/>
      <c r="D15" s="71">
        <v>0</v>
      </c>
      <c r="E15" s="86"/>
      <c r="F15" s="71">
        <v>0</v>
      </c>
      <c r="G15" s="93"/>
      <c r="H15" s="87">
        <v>-39</v>
      </c>
      <c r="I15" s="93"/>
      <c r="J15" s="87">
        <v>39</v>
      </c>
    </row>
    <row r="16" spans="1:11" ht="6.95" customHeight="1">
      <c r="A16" s="196"/>
      <c r="B16" s="186"/>
      <c r="C16" s="83"/>
      <c r="D16" s="33"/>
      <c r="E16" s="83"/>
      <c r="F16" s="33"/>
      <c r="G16" s="84"/>
      <c r="H16" s="33"/>
      <c r="I16" s="84"/>
      <c r="J16" s="33"/>
    </row>
    <row r="17" spans="1:10" ht="12" customHeight="1">
      <c r="A17" s="196" t="s">
        <v>156</v>
      </c>
      <c r="B17" s="186">
        <f>+B13+B15</f>
        <v>1218</v>
      </c>
      <c r="C17" s="83"/>
      <c r="D17" s="188">
        <v>492</v>
      </c>
      <c r="E17" s="83"/>
      <c r="F17" s="188">
        <f>+F13+F15</f>
        <v>1009</v>
      </c>
      <c r="G17" s="84"/>
      <c r="H17" s="188">
        <f>H13+H15</f>
        <v>1290</v>
      </c>
      <c r="I17" s="84"/>
      <c r="J17" s="188">
        <f>J13+J15</f>
        <v>2860</v>
      </c>
    </row>
    <row r="18" spans="1:10" ht="6.95" customHeight="1">
      <c r="A18" s="194"/>
      <c r="B18" s="186"/>
      <c r="C18" s="83"/>
      <c r="D18" s="33"/>
      <c r="E18" s="83"/>
      <c r="F18" s="33"/>
      <c r="G18" s="84"/>
      <c r="H18" s="33"/>
      <c r="I18" s="84"/>
      <c r="J18" s="33"/>
    </row>
    <row r="19" spans="1:10" ht="12" customHeight="1">
      <c r="A19" s="177" t="s">
        <v>5</v>
      </c>
      <c r="B19" s="195">
        <v>-1639</v>
      </c>
      <c r="C19" s="83"/>
      <c r="D19" s="192">
        <v>-2700</v>
      </c>
      <c r="E19" s="83"/>
      <c r="F19" s="192">
        <v>-1784</v>
      </c>
      <c r="G19" s="84"/>
      <c r="H19" s="192">
        <v>-1673</v>
      </c>
      <c r="I19" s="84"/>
      <c r="J19" s="192">
        <v>-1639</v>
      </c>
    </row>
    <row r="20" spans="1:10" ht="6.95" customHeight="1">
      <c r="A20" s="196"/>
      <c r="B20" s="186"/>
      <c r="C20" s="83"/>
      <c r="D20" s="33"/>
      <c r="E20" s="83"/>
      <c r="F20" s="33"/>
      <c r="G20" s="84"/>
      <c r="H20" s="33"/>
      <c r="I20" s="84"/>
      <c r="J20" s="33"/>
    </row>
    <row r="21" spans="1:10">
      <c r="A21" s="196" t="s">
        <v>48</v>
      </c>
      <c r="B21" s="186">
        <f>+B17+B19</f>
        <v>-421</v>
      </c>
      <c r="C21" s="83"/>
      <c r="D21" s="188">
        <f>D17+D19</f>
        <v>-2208</v>
      </c>
      <c r="E21" s="83"/>
      <c r="F21" s="188">
        <f>F17+F19</f>
        <v>-775</v>
      </c>
      <c r="G21" s="84"/>
      <c r="H21" s="188">
        <f>H17+H19</f>
        <v>-383</v>
      </c>
      <c r="I21" s="84"/>
      <c r="J21" s="188">
        <f>J17+J19</f>
        <v>1221</v>
      </c>
    </row>
    <row r="22" spans="1:10" ht="6.95" customHeight="1">
      <c r="A22" s="194"/>
      <c r="B22" s="186"/>
      <c r="C22" s="83"/>
      <c r="D22" s="33"/>
      <c r="E22" s="83"/>
      <c r="F22" s="33"/>
      <c r="G22" s="84"/>
      <c r="H22" s="33"/>
      <c r="I22" s="84"/>
      <c r="J22" s="33"/>
    </row>
    <row r="23" spans="1:10" ht="12" customHeight="1">
      <c r="A23" s="177" t="s">
        <v>157</v>
      </c>
      <c r="B23" s="195">
        <v>2</v>
      </c>
      <c r="C23" s="84"/>
      <c r="D23" s="87">
        <v>-18</v>
      </c>
      <c r="E23" s="84"/>
      <c r="F23" s="87">
        <v>2</v>
      </c>
      <c r="G23" s="84"/>
      <c r="H23" s="87">
        <v>6</v>
      </c>
      <c r="I23" s="84"/>
      <c r="J23" s="87">
        <v>-4</v>
      </c>
    </row>
    <row r="24" spans="1:10" ht="6.95" customHeight="1">
      <c r="A24" s="196"/>
      <c r="B24" s="186"/>
      <c r="C24" s="83"/>
      <c r="D24" s="33"/>
      <c r="E24" s="83"/>
      <c r="F24" s="33"/>
      <c r="G24" s="84"/>
      <c r="H24" s="33"/>
      <c r="I24" s="84"/>
      <c r="J24" s="33"/>
    </row>
    <row r="25" spans="1:10" ht="12" customHeight="1" thickBot="1">
      <c r="A25" s="196" t="s">
        <v>158</v>
      </c>
      <c r="B25" s="197">
        <f>+B21+B23</f>
        <v>-419</v>
      </c>
      <c r="C25" s="83"/>
      <c r="D25" s="198">
        <f>D21+D23</f>
        <v>-2226</v>
      </c>
      <c r="E25" s="83"/>
      <c r="F25" s="198">
        <f>F21+F23</f>
        <v>-773</v>
      </c>
      <c r="G25" s="84"/>
      <c r="H25" s="198">
        <f>H21+H23</f>
        <v>-377</v>
      </c>
      <c r="I25" s="84"/>
      <c r="J25" s="198">
        <f>J21+J23</f>
        <v>1217</v>
      </c>
    </row>
    <row r="26" spans="1:10" ht="12" customHeight="1">
      <c r="A26" s="194"/>
      <c r="B26" s="186"/>
      <c r="C26" s="83"/>
      <c r="D26" s="33"/>
      <c r="E26" s="83"/>
      <c r="F26" s="33"/>
      <c r="G26" s="84"/>
      <c r="H26" s="33"/>
      <c r="I26" s="84"/>
      <c r="J26" s="33"/>
    </row>
    <row r="27" spans="1:10" ht="12" customHeight="1">
      <c r="A27" s="2" t="s">
        <v>78</v>
      </c>
      <c r="B27" s="186"/>
      <c r="C27" s="70"/>
      <c r="D27" s="98"/>
      <c r="E27" s="70"/>
      <c r="F27" s="98"/>
      <c r="G27" s="70"/>
      <c r="H27" s="98"/>
      <c r="I27" s="70"/>
      <c r="J27" s="98"/>
    </row>
    <row r="28" spans="1:10" ht="6.95" customHeight="1">
      <c r="A28" s="2"/>
      <c r="B28" s="186"/>
      <c r="C28" s="60"/>
      <c r="D28" s="60"/>
      <c r="E28" s="60"/>
      <c r="F28" s="60"/>
      <c r="G28" s="60"/>
      <c r="H28" s="60"/>
      <c r="I28" s="60"/>
      <c r="J28" s="60"/>
    </row>
    <row r="29" spans="1:10" ht="12" customHeight="1">
      <c r="A29" s="177" t="s">
        <v>44</v>
      </c>
      <c r="B29" s="187">
        <f>+B25</f>
        <v>-419</v>
      </c>
      <c r="C29" s="83"/>
      <c r="D29" s="188">
        <f>+D25</f>
        <v>-2226</v>
      </c>
      <c r="E29" s="83"/>
      <c r="F29" s="188">
        <f>+F25</f>
        <v>-773</v>
      </c>
      <c r="G29" s="84"/>
      <c r="H29" s="188">
        <f>+H25</f>
        <v>-377</v>
      </c>
      <c r="I29" s="84"/>
      <c r="J29" s="188">
        <f>+J25</f>
        <v>1217</v>
      </c>
    </row>
    <row r="30" spans="1:10" ht="12" customHeight="1">
      <c r="A30" s="177" t="s">
        <v>8</v>
      </c>
      <c r="B30" s="187"/>
      <c r="C30" s="83"/>
      <c r="D30" s="199">
        <v>-1</v>
      </c>
      <c r="E30" s="83"/>
      <c r="F30" s="199">
        <v>-3</v>
      </c>
      <c r="G30" s="84"/>
      <c r="H30" s="199">
        <v>-22</v>
      </c>
      <c r="I30" s="84"/>
      <c r="J30" s="199">
        <v>-21</v>
      </c>
    </row>
    <row r="31" spans="1:10" ht="12" customHeight="1">
      <c r="A31" s="177" t="s">
        <v>76</v>
      </c>
      <c r="B31" s="200">
        <v>-148</v>
      </c>
      <c r="C31" s="83"/>
      <c r="D31" s="201">
        <v>652</v>
      </c>
      <c r="E31" s="83"/>
      <c r="F31" s="201">
        <v>575</v>
      </c>
      <c r="G31" s="84"/>
      <c r="H31" s="201">
        <v>-224</v>
      </c>
      <c r="I31" s="84"/>
      <c r="J31" s="201">
        <v>243</v>
      </c>
    </row>
    <row r="32" spans="1:10" ht="12" customHeight="1">
      <c r="A32" s="177" t="s">
        <v>125</v>
      </c>
      <c r="B32" s="202">
        <f>Europe!J39</f>
        <v>0</v>
      </c>
      <c r="C32" s="83"/>
      <c r="D32" s="201">
        <v>42</v>
      </c>
      <c r="E32" s="83"/>
      <c r="F32" s="201">
        <v>7</v>
      </c>
      <c r="G32" s="84"/>
      <c r="H32" s="135">
        <v>-4</v>
      </c>
      <c r="I32" s="84"/>
      <c r="J32" s="201">
        <v>-1089</v>
      </c>
    </row>
    <row r="33" spans="1:10" ht="12" customHeight="1">
      <c r="A33" s="177" t="s">
        <v>77</v>
      </c>
      <c r="B33" s="203">
        <v>1</v>
      </c>
      <c r="C33" s="83"/>
      <c r="D33" s="201">
        <v>1</v>
      </c>
      <c r="E33" s="84"/>
      <c r="F33" s="71">
        <v>7</v>
      </c>
      <c r="G33" s="84"/>
      <c r="H33" s="135">
        <v>4</v>
      </c>
      <c r="I33" s="201"/>
      <c r="J33" s="236">
        <v>20</v>
      </c>
    </row>
    <row r="34" spans="1:10" ht="6.95" customHeight="1">
      <c r="A34" s="204"/>
      <c r="B34" s="333"/>
      <c r="C34" s="159"/>
      <c r="D34" s="303"/>
      <c r="E34" s="159"/>
      <c r="F34" s="160"/>
      <c r="G34" s="159"/>
      <c r="H34" s="303"/>
      <c r="I34" s="160"/>
      <c r="J34" s="160"/>
    </row>
    <row r="35" spans="1:10" ht="12" customHeight="1" thickBot="1">
      <c r="A35" s="196" t="s">
        <v>79</v>
      </c>
      <c r="B35" s="205">
        <f>SUM(B29:B33)</f>
        <v>-566</v>
      </c>
      <c r="C35" s="86"/>
      <c r="D35" s="206">
        <f>+D29+D30+D31+D32+D33</f>
        <v>-1532</v>
      </c>
      <c r="E35" s="207"/>
      <c r="F35" s="206">
        <f>+F29+F30+F31+F32+F33</f>
        <v>-187</v>
      </c>
      <c r="G35" s="199"/>
      <c r="H35" s="206">
        <f>+H29+H30+H31+H32+H33</f>
        <v>-623</v>
      </c>
      <c r="I35" s="199"/>
      <c r="J35" s="206">
        <f>+J29+J30+J31+J32+J33</f>
        <v>370</v>
      </c>
    </row>
    <row r="36" spans="1:10" ht="12" customHeight="1">
      <c r="A36" s="14"/>
      <c r="B36" s="186"/>
      <c r="C36" s="98"/>
      <c r="D36" s="98"/>
      <c r="E36" s="98"/>
      <c r="F36" s="98"/>
      <c r="G36" s="98"/>
      <c r="H36" s="98"/>
      <c r="I36" s="98"/>
      <c r="J36" s="98"/>
    </row>
    <row r="37" spans="1:10" ht="12" customHeight="1">
      <c r="A37" s="2" t="s">
        <v>95</v>
      </c>
      <c r="B37" s="186"/>
      <c r="C37" s="60"/>
      <c r="D37" s="60"/>
      <c r="E37" s="60"/>
      <c r="F37" s="60"/>
      <c r="G37" s="60"/>
      <c r="H37" s="60"/>
      <c r="I37" s="60"/>
      <c r="J37" s="60"/>
    </row>
    <row r="38" spans="1:10" ht="6.95" customHeight="1">
      <c r="A38" s="208"/>
      <c r="B38" s="186"/>
      <c r="C38" s="60"/>
      <c r="D38" s="60"/>
      <c r="E38" s="60"/>
      <c r="F38" s="60"/>
      <c r="G38" s="60"/>
      <c r="H38" s="60"/>
      <c r="I38" s="60"/>
      <c r="J38" s="60"/>
    </row>
    <row r="39" spans="1:10" ht="12" customHeight="1">
      <c r="A39" s="208" t="s">
        <v>15</v>
      </c>
      <c r="B39" s="186"/>
      <c r="C39" s="60"/>
      <c r="D39" s="60"/>
      <c r="E39" s="60"/>
      <c r="F39" s="60"/>
      <c r="G39" s="60"/>
      <c r="H39" s="60"/>
      <c r="I39" s="60"/>
      <c r="J39" s="60"/>
    </row>
    <row r="40" spans="1:10" ht="12" customHeight="1">
      <c r="A40" s="209" t="s">
        <v>82</v>
      </c>
      <c r="B40" s="210">
        <f>Europe!J44+Asia!J44+'North America'!J43</f>
        <v>-62</v>
      </c>
      <c r="C40" s="60"/>
      <c r="D40" s="60">
        <f>Europe!X44+Asia!X44+'North America'!X43</f>
        <v>5</v>
      </c>
      <c r="E40" s="60"/>
      <c r="F40" s="60">
        <f>Europe!AL44+Asia!AL44+'North America'!AL43</f>
        <v>165</v>
      </c>
      <c r="G40" s="60"/>
      <c r="H40" s="60">
        <f>Europe!AZ44+Asia!AZ44+'North America'!AZ43</f>
        <v>73</v>
      </c>
      <c r="I40" s="60"/>
      <c r="J40" s="60">
        <f>Europe!BN44+Asia!BN44+'North America'!BN43</f>
        <v>23</v>
      </c>
    </row>
    <row r="41" spans="1:10" ht="12" customHeight="1">
      <c r="A41" s="106" t="s">
        <v>112</v>
      </c>
      <c r="B41" s="210"/>
      <c r="C41" s="60"/>
      <c r="D41" s="60"/>
      <c r="E41" s="60"/>
      <c r="F41" s="60"/>
      <c r="G41" s="60"/>
      <c r="H41" s="60"/>
      <c r="I41" s="60"/>
      <c r="J41" s="60"/>
    </row>
    <row r="42" spans="1:10" ht="12" customHeight="1">
      <c r="A42" s="106" t="s">
        <v>113</v>
      </c>
      <c r="B42" s="169">
        <f>Europe!J43</f>
        <v>0</v>
      </c>
      <c r="C42" s="139"/>
      <c r="D42" s="139">
        <f>Europe!X43</f>
        <v>0</v>
      </c>
      <c r="E42" s="139"/>
      <c r="F42" s="139">
        <f>Europe!AL43</f>
        <v>0</v>
      </c>
      <c r="G42" s="139"/>
      <c r="H42" s="139">
        <f>Europe!AZ43</f>
        <v>0</v>
      </c>
      <c r="I42" s="60"/>
      <c r="J42" s="60">
        <f>Europe!BN43</f>
        <v>442</v>
      </c>
    </row>
    <row r="43" spans="1:10" ht="12" customHeight="1">
      <c r="A43" s="22" t="s">
        <v>91</v>
      </c>
      <c r="B43" s="211">
        <v>0</v>
      </c>
      <c r="C43" s="135"/>
      <c r="D43" s="71">
        <v>0</v>
      </c>
      <c r="E43" s="135"/>
      <c r="F43" s="71">
        <v>0</v>
      </c>
      <c r="G43" s="135"/>
      <c r="H43" s="71">
        <v>0</v>
      </c>
      <c r="I43" s="74"/>
      <c r="J43" s="65">
        <v>553</v>
      </c>
    </row>
    <row r="44" spans="1:10" ht="6.95" customHeight="1">
      <c r="A44" s="204"/>
      <c r="B44" s="171"/>
      <c r="C44" s="159"/>
      <c r="D44" s="160"/>
      <c r="E44" s="159"/>
      <c r="F44" s="160"/>
      <c r="G44" s="159"/>
      <c r="H44" s="160"/>
      <c r="I44" s="160"/>
      <c r="J44" s="160"/>
    </row>
    <row r="45" spans="1:10" ht="12" customHeight="1" thickBot="1">
      <c r="A45" s="212"/>
      <c r="B45" s="213">
        <f>SUM(B40:B43)</f>
        <v>-62</v>
      </c>
      <c r="C45" s="60"/>
      <c r="D45" s="60">
        <f>SUM(D40:D43)</f>
        <v>5</v>
      </c>
      <c r="E45" s="60"/>
      <c r="F45" s="60">
        <f>SUM(F40:F43)</f>
        <v>165</v>
      </c>
      <c r="G45" s="60"/>
      <c r="H45" s="73">
        <f>SUM(H40:H43)</f>
        <v>73</v>
      </c>
      <c r="I45" s="60"/>
      <c r="J45" s="73">
        <f>SUM(J40:J43)</f>
        <v>1018</v>
      </c>
    </row>
    <row r="46" spans="1:10" ht="6.95" customHeight="1">
      <c r="A46" s="212"/>
      <c r="B46" s="186"/>
      <c r="C46" s="74"/>
      <c r="D46" s="146"/>
      <c r="E46" s="74"/>
      <c r="F46" s="146"/>
      <c r="G46" s="74"/>
      <c r="H46" s="74"/>
      <c r="I46" s="74"/>
      <c r="J46" s="74"/>
    </row>
    <row r="47" spans="1:10" ht="12" customHeight="1">
      <c r="A47" s="208" t="s">
        <v>16</v>
      </c>
      <c r="B47" s="186"/>
      <c r="C47" s="60"/>
      <c r="D47" s="60"/>
      <c r="E47" s="60"/>
      <c r="F47" s="60"/>
      <c r="G47" s="60"/>
      <c r="H47" s="60"/>
      <c r="I47" s="60"/>
      <c r="J47" s="60"/>
    </row>
    <row r="48" spans="1:10" ht="12" customHeight="1">
      <c r="A48" s="212" t="s">
        <v>86</v>
      </c>
      <c r="B48" s="186">
        <v>-27</v>
      </c>
      <c r="C48" s="60"/>
      <c r="D48" s="60">
        <f>Europe!X53+Asia!X52+MENA!X52+'North America'!X52+'Latin America'!X52</f>
        <v>-31</v>
      </c>
      <c r="E48" s="60"/>
      <c r="F48" s="60">
        <f>Europe!AL53+Asia!AL52+MENA!AL52+'North America'!AL52+'Latin America'!AL52</f>
        <v>-51</v>
      </c>
      <c r="G48" s="60"/>
      <c r="H48" s="60">
        <f>Europe!AZ53+Asia!AZ52+MENA!AZ52+'North America'!AZ52+'Latin America'!AZ52</f>
        <v>-67</v>
      </c>
      <c r="I48" s="60"/>
      <c r="J48" s="60">
        <f>Europe!BN53+Asia!BN52+MENA!BN52+'North America'!BN52+'Latin America'!BN52</f>
        <v>-50</v>
      </c>
    </row>
    <row r="49" spans="1:11" ht="12" customHeight="1">
      <c r="A49" s="212" t="s">
        <v>89</v>
      </c>
      <c r="B49" s="214">
        <f>Europe!J56</f>
        <v>0</v>
      </c>
      <c r="C49" s="60"/>
      <c r="D49" s="65">
        <f>Europe!X56</f>
        <v>-907</v>
      </c>
      <c r="E49" s="60"/>
      <c r="F49" s="65">
        <f>Europe!AL56</f>
        <v>0</v>
      </c>
      <c r="G49" s="60"/>
      <c r="H49" s="65">
        <f>Europe!AZ56</f>
        <v>-9</v>
      </c>
      <c r="I49" s="60"/>
      <c r="J49" s="65">
        <f>Europe!BN56</f>
        <v>0</v>
      </c>
    </row>
    <row r="50" spans="1:11" ht="6.95" customHeight="1">
      <c r="A50" s="212"/>
      <c r="B50" s="215"/>
      <c r="C50" s="216"/>
      <c r="D50" s="93"/>
      <c r="E50" s="216"/>
      <c r="F50" s="93"/>
      <c r="G50" s="93"/>
      <c r="H50" s="93"/>
      <c r="I50" s="93"/>
      <c r="J50" s="93"/>
    </row>
    <row r="51" spans="1:11" ht="12" customHeight="1" thickBot="1">
      <c r="A51" s="212"/>
      <c r="B51" s="213">
        <f>SUM(B48:B50)</f>
        <v>-27</v>
      </c>
      <c r="C51" s="60"/>
      <c r="D51" s="73">
        <f>SUM(D48:D50)</f>
        <v>-938</v>
      </c>
      <c r="E51" s="60"/>
      <c r="F51" s="73">
        <f>SUM(F48:F50)</f>
        <v>-51</v>
      </c>
      <c r="G51" s="60"/>
      <c r="H51" s="73">
        <f>SUM(H48:H50)</f>
        <v>-76</v>
      </c>
      <c r="I51" s="60"/>
      <c r="J51" s="60">
        <f>SUM(J48:J50)</f>
        <v>-50</v>
      </c>
    </row>
    <row r="52" spans="1:11" ht="12" customHeight="1">
      <c r="A52" s="204"/>
      <c r="B52" s="98"/>
      <c r="C52" s="98"/>
      <c r="D52" s="98"/>
      <c r="E52" s="98"/>
      <c r="F52" s="98"/>
      <c r="G52" s="98"/>
      <c r="H52" s="98"/>
      <c r="I52" s="98"/>
      <c r="J52" s="147"/>
    </row>
    <row r="53" spans="1:11" ht="12" customHeight="1">
      <c r="A53" s="177"/>
      <c r="B53" s="217"/>
      <c r="C53" s="217"/>
      <c r="D53" s="217"/>
      <c r="E53" s="217"/>
      <c r="F53" s="217"/>
      <c r="G53" s="217"/>
      <c r="H53" s="217"/>
      <c r="I53" s="217"/>
      <c r="J53" s="217"/>
      <c r="K53" s="218"/>
    </row>
    <row r="54" spans="1:11" ht="12" customHeight="1">
      <c r="A54" s="177"/>
      <c r="B54" s="217"/>
      <c r="C54" s="217"/>
      <c r="D54" s="217"/>
      <c r="E54" s="217"/>
      <c r="F54" s="217"/>
      <c r="G54" s="217"/>
      <c r="H54" s="217"/>
      <c r="I54" s="217"/>
      <c r="J54" s="217"/>
      <c r="K54" s="219"/>
    </row>
    <row r="55" spans="1:11" ht="12" customHeight="1">
      <c r="A55" s="2" t="s">
        <v>72</v>
      </c>
      <c r="B55" s="217"/>
      <c r="C55" s="217"/>
      <c r="D55" s="217"/>
      <c r="E55" s="217"/>
      <c r="F55" s="217"/>
      <c r="G55" s="217"/>
      <c r="H55" s="217"/>
      <c r="I55" s="217"/>
      <c r="J55" s="217"/>
      <c r="K55" s="219"/>
    </row>
    <row r="56" spans="1:11" ht="12" customHeight="1">
      <c r="B56" s="360" t="s">
        <v>0</v>
      </c>
      <c r="C56" s="360"/>
      <c r="D56" s="360"/>
      <c r="E56" s="360"/>
      <c r="F56" s="360"/>
      <c r="G56" s="360"/>
      <c r="H56" s="360"/>
      <c r="I56" s="360"/>
      <c r="J56" s="360"/>
    </row>
    <row r="57" spans="1:11" ht="12" customHeight="1">
      <c r="A57" s="204"/>
      <c r="B57" s="220" t="s">
        <v>10</v>
      </c>
      <c r="C57" s="353"/>
      <c r="D57" s="221" t="s">
        <v>11</v>
      </c>
      <c r="E57" s="353"/>
      <c r="F57" s="221" t="s">
        <v>12</v>
      </c>
      <c r="G57" s="352"/>
      <c r="H57" s="221" t="s">
        <v>13</v>
      </c>
      <c r="I57" s="352"/>
      <c r="J57" s="221" t="s">
        <v>10</v>
      </c>
    </row>
    <row r="58" spans="1:11" ht="12" customHeight="1">
      <c r="A58" s="204"/>
      <c r="B58" s="78">
        <v>2014</v>
      </c>
      <c r="C58" s="353"/>
      <c r="D58" s="79">
        <v>2013</v>
      </c>
      <c r="E58" s="354"/>
      <c r="F58" s="79">
        <v>2013</v>
      </c>
      <c r="G58" s="352"/>
      <c r="H58" s="79">
        <v>2013</v>
      </c>
      <c r="I58" s="352"/>
      <c r="J58" s="79">
        <v>2013</v>
      </c>
    </row>
    <row r="59" spans="1:11" ht="12" customHeight="1">
      <c r="A59" s="204"/>
      <c r="B59" s="222" t="s">
        <v>1</v>
      </c>
      <c r="C59" s="223"/>
      <c r="D59" s="223" t="s">
        <v>1</v>
      </c>
      <c r="E59" s="224"/>
      <c r="F59" s="223" t="s">
        <v>1</v>
      </c>
      <c r="G59" s="223"/>
      <c r="H59" s="223" t="s">
        <v>1</v>
      </c>
      <c r="I59" s="223"/>
      <c r="J59" s="223" t="s">
        <v>1</v>
      </c>
    </row>
    <row r="60" spans="1:11" ht="6.95" customHeight="1">
      <c r="A60" s="208"/>
      <c r="B60" s="31"/>
      <c r="C60" s="60"/>
      <c r="D60" s="60"/>
      <c r="E60" s="60"/>
      <c r="F60" s="60"/>
      <c r="G60" s="60"/>
      <c r="H60" s="60"/>
      <c r="I60" s="60"/>
      <c r="J60" s="60"/>
    </row>
    <row r="61" spans="1:11" ht="12" customHeight="1">
      <c r="A61" s="177" t="s">
        <v>73</v>
      </c>
      <c r="B61" s="31">
        <v>2517</v>
      </c>
      <c r="C61" s="98"/>
      <c r="D61" s="93">
        <v>2453</v>
      </c>
      <c r="E61" s="93"/>
      <c r="F61" s="93">
        <v>2462</v>
      </c>
      <c r="G61" s="93"/>
      <c r="H61" s="93">
        <v>2361</v>
      </c>
      <c r="I61" s="93"/>
      <c r="J61" s="93">
        <v>2649</v>
      </c>
      <c r="K61" s="225"/>
    </row>
    <row r="62" spans="1:11" ht="12" customHeight="1">
      <c r="A62" s="177" t="s">
        <v>171</v>
      </c>
      <c r="B62" s="31">
        <v>1944</v>
      </c>
      <c r="C62" s="98"/>
      <c r="D62" s="93">
        <v>1435</v>
      </c>
      <c r="E62" s="93"/>
      <c r="F62" s="93">
        <v>1766</v>
      </c>
      <c r="G62" s="93"/>
      <c r="H62" s="93">
        <v>1355</v>
      </c>
      <c r="I62" s="93"/>
      <c r="J62" s="93">
        <v>1636</v>
      </c>
      <c r="K62" s="225"/>
    </row>
    <row r="63" spans="1:11" ht="12" customHeight="1">
      <c r="A63" s="204"/>
      <c r="B63" s="226"/>
      <c r="C63" s="227"/>
      <c r="D63" s="102"/>
      <c r="E63" s="102"/>
      <c r="F63" s="102"/>
      <c r="G63" s="102"/>
      <c r="H63" s="102"/>
      <c r="I63" s="102"/>
      <c r="J63" s="102"/>
    </row>
    <row r="64" spans="1:11" ht="12" customHeight="1">
      <c r="A64" s="204"/>
      <c r="B64" s="228" t="s">
        <v>124</v>
      </c>
      <c r="C64" s="229"/>
      <c r="D64" s="229" t="s">
        <v>124</v>
      </c>
      <c r="E64" s="230"/>
      <c r="F64" s="229" t="s">
        <v>124</v>
      </c>
      <c r="G64" s="229"/>
      <c r="H64" s="229" t="s">
        <v>124</v>
      </c>
      <c r="I64" s="229"/>
      <c r="J64" s="229" t="s">
        <v>124</v>
      </c>
    </row>
    <row r="65" spans="1:10" ht="6.95" customHeight="1">
      <c r="A65" s="204"/>
      <c r="B65" s="231"/>
      <c r="C65" s="199"/>
      <c r="D65" s="199"/>
      <c r="E65" s="232"/>
      <c r="F65" s="199"/>
      <c r="G65" s="199"/>
      <c r="H65" s="199"/>
      <c r="I65" s="199"/>
      <c r="J65" s="199"/>
    </row>
    <row r="66" spans="1:10" ht="12" customHeight="1">
      <c r="A66" s="177" t="s">
        <v>62</v>
      </c>
      <c r="B66" s="231">
        <v>40</v>
      </c>
      <c r="C66" s="98"/>
      <c r="D66" s="93">
        <v>23</v>
      </c>
      <c r="E66" s="93"/>
      <c r="F66" s="93">
        <f>+RWAs!F14</f>
        <v>25.2</v>
      </c>
      <c r="G66" s="93"/>
      <c r="H66" s="93">
        <f>+RWAs!H14</f>
        <v>24.5</v>
      </c>
      <c r="I66" s="93"/>
      <c r="J66" s="93">
        <f>+RWAs!J14</f>
        <v>25.5</v>
      </c>
    </row>
    <row r="67" spans="1:10" ht="12" customHeight="1"/>
    <row r="68" spans="1:10" ht="78.95" customHeight="1">
      <c r="A68" s="348" t="s">
        <v>162</v>
      </c>
      <c r="B68" s="348"/>
      <c r="C68" s="348"/>
      <c r="D68" s="348"/>
      <c r="E68" s="348"/>
      <c r="F68" s="348"/>
      <c r="G68" s="348"/>
      <c r="H68" s="348"/>
      <c r="I68" s="348"/>
      <c r="J68" s="348"/>
    </row>
    <row r="69" spans="1:10" ht="6.95" customHeight="1"/>
    <row r="70" spans="1:10" ht="35.25" customHeight="1">
      <c r="A70" s="348" t="s">
        <v>127</v>
      </c>
      <c r="B70" s="348"/>
      <c r="C70" s="348"/>
      <c r="D70" s="348"/>
      <c r="E70" s="348"/>
      <c r="F70" s="348"/>
      <c r="G70" s="348"/>
      <c r="H70" s="348"/>
      <c r="I70" s="348"/>
      <c r="J70" s="348"/>
    </row>
    <row r="71" spans="1:10" ht="6.95" customHeight="1"/>
    <row r="72" spans="1:10">
      <c r="A72" s="51" t="s">
        <v>170</v>
      </c>
    </row>
  </sheetData>
  <customSheetViews>
    <customSheetView guid="{6A6962C3-E482-4427-A8C8-08CAA95BA31A}">
      <selection activeCell="A39" sqref="A39"/>
      <colBreaks count="2" manualBreakCount="2">
        <brk id="11" max="1048575" man="1"/>
        <brk id="19" max="1048575" man="1"/>
      </colBreaks>
      <pageMargins left="0.70866141732283472" right="0.70866141732283472" top="0.74803149606299213" bottom="0.74803149606299213" header="0.31496062992125984" footer="0.31496062992125984"/>
      <pageSetup paperSize="9" scale="82" fitToWidth="3" orientation="portrait" r:id="rId1"/>
      <headerFooter>
        <oddFooter>&amp;LRESTRICTED</oddFooter>
        <evenFooter>&amp;LRESTRICTED</evenFooter>
        <firstFooter>&amp;LRESTRICTED</firstFooter>
      </headerFooter>
    </customSheetView>
    <customSheetView guid="{65D6365A-09F6-4C54-BF18-DD6F56EE25F0}">
      <selection activeCell="A31" sqref="A31:A32"/>
      <pageMargins left="0.70866141732283472" right="0.70866141732283472" top="0.74803149606299213" bottom="0.74803149606299213" header="0.31496062992125984" footer="0.31496062992125984"/>
      <pageSetup paperSize="9" scale="82" fitToWidth="3" orientation="portrait" r:id="rId2"/>
      <headerFooter>
        <oddFooter>&amp;LRESTRICTED</oddFooter>
        <evenFooter>&amp;LRESTRICTED</evenFooter>
        <firstFooter>&amp;LRESTRICTED</firstFooter>
      </headerFooter>
    </customSheetView>
    <customSheetView guid="{63494AB2-E4F7-49AE-BCF8-5BAC74DABC17}">
      <selection activeCell="A31" sqref="A31:A32"/>
      <pageMargins left="0.70866141732283472" right="0.70866141732283472" top="0.74803149606299213" bottom="0.74803149606299213" header="0.31496062992125984" footer="0.31496062992125984"/>
      <pageSetup paperSize="9" scale="82" fitToWidth="3" orientation="portrait" r:id="rId3"/>
      <headerFooter>
        <oddFooter>&amp;LRESTRICTED</oddFooter>
        <evenFooter>&amp;LRESTRICTED</evenFooter>
        <firstFooter>&amp;LRESTRICTED</firstFooter>
      </headerFooter>
    </customSheetView>
    <customSheetView guid="{DD55E124-48E0-4190-9E06-2A6BC9CA3509}">
      <selection activeCell="A36" sqref="A36"/>
      <pageMargins left="0.70866141732283472" right="0.70866141732283472" top="0.74803149606299213" bottom="0.74803149606299213" header="0.31496062992125984" footer="0.31496062992125984"/>
      <pageSetup paperSize="9" scale="82" fitToWidth="3" orientation="portrait" r:id="rId4"/>
      <headerFooter>
        <oddFooter>&amp;LRESTRICTED</oddFooter>
        <evenFooter>&amp;LRESTRICTED</evenFooter>
        <firstFooter>&amp;LRESTRICTED</firstFooter>
      </headerFooter>
    </customSheetView>
  </customSheetViews>
  <mergeCells count="13">
    <mergeCell ref="A68:J68"/>
    <mergeCell ref="A70:J70"/>
    <mergeCell ref="B3:J3"/>
    <mergeCell ref="A4:A5"/>
    <mergeCell ref="C4:C5"/>
    <mergeCell ref="E4:E5"/>
    <mergeCell ref="G4:G5"/>
    <mergeCell ref="I4:I5"/>
    <mergeCell ref="B56:J56"/>
    <mergeCell ref="C57:C58"/>
    <mergeCell ref="E57:E58"/>
    <mergeCell ref="G57:G58"/>
    <mergeCell ref="I57:I58"/>
  </mergeCells>
  <pageMargins left="0.70866141732283472" right="0.70866141732283472" top="0.74803149606299213" bottom="0.74803149606299213" header="0.31496062992125984" footer="0.31496062992125984"/>
  <pageSetup paperSize="9" scale="75" fitToWidth="3" orientation="portrait" r:id="rId5"/>
  <header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7"/>
  <sheetViews>
    <sheetView zoomScaleNormal="100" zoomScaleSheetLayoutView="100" workbookViewId="0">
      <pane xSplit="1" ySplit="9" topLeftCell="T10"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49.28515625" style="20" customWidth="1"/>
    <col min="2" max="2" width="11.5703125" style="21" customWidth="1"/>
    <col min="3" max="3" width="2.7109375" style="21" customWidth="1"/>
    <col min="4" max="4" width="11.5703125" style="21" customWidth="1"/>
    <col min="5" max="5" width="2.7109375" style="21" customWidth="1"/>
    <col min="6" max="6" width="11.5703125" style="21" customWidth="1"/>
    <col min="7" max="7" width="2.7109375" style="21" customWidth="1"/>
    <col min="8" max="8" width="11.5703125" style="21" customWidth="1"/>
    <col min="9" max="9" width="2.7109375" style="21" customWidth="1"/>
    <col min="10" max="10" width="11.5703125" style="21" customWidth="1"/>
    <col min="11" max="11" width="2.7109375" style="21" customWidth="1"/>
    <col min="12" max="12" width="11.5703125" style="21" customWidth="1"/>
    <col min="13" max="13" width="2.7109375" style="21" customWidth="1"/>
    <col min="14" max="14" width="11.42578125" style="21" customWidth="1"/>
    <col min="15" max="15" width="2.7109375" style="108" customWidth="1"/>
    <col min="16" max="16" width="11.5703125" style="21" customWidth="1"/>
    <col min="17" max="17" width="2.7109375" style="21" customWidth="1"/>
    <col min="18" max="18" width="11.5703125" style="21" customWidth="1"/>
    <col min="19" max="19" width="2.7109375" style="21" customWidth="1"/>
    <col min="20" max="20" width="11.5703125" style="21" customWidth="1"/>
    <col min="21" max="21" width="2.7109375" style="21" customWidth="1"/>
    <col min="22" max="22" width="11.5703125" style="21" customWidth="1"/>
    <col min="23" max="23" width="2.7109375" style="21" customWidth="1"/>
    <col min="24" max="24" width="11.5703125" style="21" customWidth="1"/>
    <col min="25" max="25" width="2.7109375" style="21" customWidth="1"/>
    <col min="26" max="26" width="11.5703125" style="21" customWidth="1"/>
    <col min="27" max="27" width="2.7109375" style="21" customWidth="1"/>
    <col min="28" max="28" width="11.42578125" style="21" customWidth="1"/>
    <col min="29" max="29" width="2.7109375" style="108" customWidth="1"/>
    <col min="30" max="30" width="11.5703125" style="21" customWidth="1"/>
    <col min="31" max="31" width="2.7109375" style="21" customWidth="1"/>
    <col min="32" max="32" width="11.5703125" style="21" customWidth="1"/>
    <col min="33" max="33" width="2.7109375" style="21" customWidth="1"/>
    <col min="34" max="34" width="11.5703125" style="21" customWidth="1"/>
    <col min="35" max="35" width="2.7109375" style="21" customWidth="1"/>
    <col min="36" max="36" width="11.5703125" style="21" customWidth="1"/>
    <col min="37" max="37" width="2.7109375" style="21" customWidth="1"/>
    <col min="38" max="38" width="11.5703125" style="21" customWidth="1"/>
    <col min="39" max="39" width="2.7109375" style="21" customWidth="1"/>
    <col min="40" max="40" width="11.5703125" style="21" customWidth="1"/>
    <col min="41" max="41" width="2.7109375" style="21" customWidth="1"/>
    <col min="42" max="42" width="11.42578125" style="21" customWidth="1"/>
    <col min="43" max="43" width="2.7109375" style="108" customWidth="1"/>
    <col min="44" max="44" width="11.5703125" style="21" customWidth="1"/>
    <col min="45" max="45" width="2.7109375" style="21" customWidth="1"/>
    <col min="46" max="46" width="11.5703125" style="21" customWidth="1"/>
    <col min="47" max="47" width="2.7109375" style="21" customWidth="1"/>
    <col min="48" max="48" width="11.5703125" style="21" customWidth="1"/>
    <col min="49" max="49" width="2.7109375" style="21" customWidth="1"/>
    <col min="50" max="50" width="11.5703125" style="21" customWidth="1"/>
    <col min="51" max="51" width="2.7109375" style="21" customWidth="1"/>
    <col min="52" max="52" width="11.5703125" style="21" customWidth="1"/>
    <col min="53" max="53" width="2.7109375" style="21" customWidth="1"/>
    <col min="54" max="54" width="11.5703125" style="21" customWidth="1"/>
    <col min="55" max="55" width="2.7109375" style="21" customWidth="1"/>
    <col min="56" max="56" width="11.42578125" style="21" customWidth="1"/>
    <col min="57" max="57" width="2.7109375" style="108" customWidth="1"/>
    <col min="58" max="58" width="11.5703125" style="21" customWidth="1"/>
    <col min="59" max="59" width="2.7109375" style="21" customWidth="1"/>
    <col min="60" max="60" width="11.5703125" style="21" customWidth="1"/>
    <col min="61" max="61" width="2.7109375" style="21" customWidth="1"/>
    <col min="62" max="62" width="11.5703125" style="21" customWidth="1"/>
    <col min="63" max="63" width="2.7109375" style="21" customWidth="1"/>
    <col min="64" max="64" width="11.5703125" style="21" customWidth="1"/>
    <col min="65" max="65" width="2.7109375" style="21" customWidth="1"/>
    <col min="66" max="66" width="11.5703125" style="21" customWidth="1"/>
    <col min="67" max="67" width="2.7109375" style="21" customWidth="1"/>
    <col min="68" max="68" width="11.5703125" style="21" customWidth="1"/>
    <col min="69" max="69" width="2.7109375" style="21" customWidth="1"/>
    <col min="70" max="70" width="11.42578125" style="21" customWidth="1"/>
    <col min="71" max="16384" width="9.140625" style="20"/>
  </cols>
  <sheetData>
    <row r="1" spans="1:70" ht="14.25">
      <c r="A1" s="8" t="s">
        <v>108</v>
      </c>
    </row>
    <row r="2" spans="1:70">
      <c r="A2" s="9" t="s">
        <v>67</v>
      </c>
    </row>
    <row r="3" spans="1:70" ht="12" customHeight="1">
      <c r="A3" s="75"/>
      <c r="B3" s="367" t="s">
        <v>114</v>
      </c>
      <c r="C3" s="367"/>
      <c r="D3" s="367"/>
      <c r="E3" s="367"/>
      <c r="F3" s="367"/>
      <c r="G3" s="367"/>
      <c r="H3" s="367"/>
      <c r="I3" s="367"/>
      <c r="J3" s="367"/>
      <c r="K3" s="367"/>
      <c r="L3" s="367"/>
      <c r="M3" s="367"/>
      <c r="N3" s="367"/>
      <c r="P3" s="364" t="s">
        <v>115</v>
      </c>
      <c r="Q3" s="364"/>
      <c r="R3" s="364"/>
      <c r="S3" s="364"/>
      <c r="T3" s="364"/>
      <c r="U3" s="364"/>
      <c r="V3" s="364"/>
      <c r="W3" s="364"/>
      <c r="X3" s="364"/>
      <c r="Y3" s="364"/>
      <c r="Z3" s="364"/>
      <c r="AA3" s="364"/>
      <c r="AB3" s="364"/>
      <c r="AC3" s="109"/>
      <c r="AD3" s="364" t="s">
        <v>116</v>
      </c>
      <c r="AE3" s="364"/>
      <c r="AF3" s="364"/>
      <c r="AG3" s="364"/>
      <c r="AH3" s="364"/>
      <c r="AI3" s="364"/>
      <c r="AJ3" s="364"/>
      <c r="AK3" s="364"/>
      <c r="AL3" s="364"/>
      <c r="AM3" s="364"/>
      <c r="AN3" s="364"/>
      <c r="AO3" s="364"/>
      <c r="AP3" s="364"/>
      <c r="AQ3" s="109"/>
      <c r="AR3" s="364" t="s">
        <v>117</v>
      </c>
      <c r="AS3" s="364"/>
      <c r="AT3" s="364"/>
      <c r="AU3" s="364"/>
      <c r="AV3" s="364"/>
      <c r="AW3" s="364"/>
      <c r="AX3" s="364"/>
      <c r="AY3" s="364"/>
      <c r="AZ3" s="364"/>
      <c r="BA3" s="364"/>
      <c r="BB3" s="364"/>
      <c r="BC3" s="364"/>
      <c r="BD3" s="364"/>
      <c r="BE3" s="109"/>
      <c r="BF3" s="364" t="s">
        <v>118</v>
      </c>
      <c r="BG3" s="364"/>
      <c r="BH3" s="364"/>
      <c r="BI3" s="364"/>
      <c r="BJ3" s="364"/>
      <c r="BK3" s="364"/>
      <c r="BL3" s="364"/>
      <c r="BM3" s="364"/>
      <c r="BN3" s="364"/>
      <c r="BO3" s="364"/>
      <c r="BP3" s="364"/>
      <c r="BQ3" s="364"/>
      <c r="BR3" s="364"/>
    </row>
    <row r="4" spans="1:70" ht="12" customHeight="1">
      <c r="A4" s="368"/>
      <c r="B4" s="110" t="s">
        <v>17</v>
      </c>
      <c r="C4" s="369"/>
      <c r="D4" s="110"/>
      <c r="E4" s="369"/>
      <c r="F4" s="110" t="s">
        <v>22</v>
      </c>
      <c r="G4" s="371"/>
      <c r="H4" s="110"/>
      <c r="I4" s="371"/>
      <c r="J4" s="110"/>
      <c r="K4" s="371"/>
      <c r="L4" s="110"/>
      <c r="M4" s="111"/>
      <c r="N4" s="110"/>
      <c r="O4" s="112"/>
      <c r="P4" s="113" t="s">
        <v>17</v>
      </c>
      <c r="Q4" s="365"/>
      <c r="R4" s="113"/>
      <c r="S4" s="365"/>
      <c r="T4" s="113" t="s">
        <v>22</v>
      </c>
      <c r="U4" s="365"/>
      <c r="V4" s="113"/>
      <c r="W4" s="365"/>
      <c r="X4" s="113"/>
      <c r="Y4" s="365"/>
      <c r="Z4" s="113"/>
      <c r="AA4" s="112"/>
      <c r="AB4" s="113"/>
      <c r="AC4" s="114"/>
      <c r="AD4" s="115" t="s">
        <v>17</v>
      </c>
      <c r="AE4" s="365"/>
      <c r="AF4" s="115"/>
      <c r="AG4" s="365"/>
      <c r="AH4" s="113" t="s">
        <v>22</v>
      </c>
      <c r="AI4" s="365"/>
      <c r="AJ4" s="113"/>
      <c r="AK4" s="365"/>
      <c r="AL4" s="113"/>
      <c r="AM4" s="365"/>
      <c r="AN4" s="113"/>
      <c r="AO4" s="112"/>
      <c r="AP4" s="113"/>
      <c r="AQ4" s="114"/>
      <c r="AR4" s="115" t="s">
        <v>17</v>
      </c>
      <c r="AS4" s="365"/>
      <c r="AT4" s="113"/>
      <c r="AU4" s="365"/>
      <c r="AV4" s="113" t="s">
        <v>22</v>
      </c>
      <c r="AW4" s="365"/>
      <c r="AX4" s="113"/>
      <c r="AY4" s="365"/>
      <c r="AZ4" s="113"/>
      <c r="BA4" s="365"/>
      <c r="BB4" s="113"/>
      <c r="BC4" s="112"/>
      <c r="BD4" s="113"/>
      <c r="BE4" s="114"/>
      <c r="BF4" s="113" t="s">
        <v>17</v>
      </c>
      <c r="BG4" s="365"/>
      <c r="BH4" s="113"/>
      <c r="BI4" s="365"/>
      <c r="BJ4" s="113" t="s">
        <v>22</v>
      </c>
      <c r="BK4" s="365"/>
      <c r="BL4" s="113"/>
      <c r="BM4" s="365"/>
      <c r="BN4" s="113"/>
      <c r="BO4" s="365"/>
      <c r="BP4" s="113"/>
      <c r="BQ4" s="112"/>
      <c r="BR4" s="113"/>
    </row>
    <row r="5" spans="1:70" ht="12" customHeight="1">
      <c r="A5" s="368"/>
      <c r="B5" s="116" t="s">
        <v>18</v>
      </c>
      <c r="C5" s="369"/>
      <c r="D5" s="116"/>
      <c r="E5" s="370"/>
      <c r="F5" s="116" t="s">
        <v>18</v>
      </c>
      <c r="G5" s="371"/>
      <c r="H5" s="116" t="s">
        <v>22</v>
      </c>
      <c r="I5" s="371"/>
      <c r="J5" s="116"/>
      <c r="K5" s="371"/>
      <c r="L5" s="116" t="s">
        <v>26</v>
      </c>
      <c r="M5" s="111"/>
      <c r="N5" s="116"/>
      <c r="O5" s="112"/>
      <c r="P5" s="117" t="s">
        <v>18</v>
      </c>
      <c r="Q5" s="365"/>
      <c r="R5" s="117"/>
      <c r="S5" s="366"/>
      <c r="T5" s="117" t="s">
        <v>18</v>
      </c>
      <c r="U5" s="365"/>
      <c r="V5" s="117" t="s">
        <v>22</v>
      </c>
      <c r="W5" s="365"/>
      <c r="X5" s="117"/>
      <c r="Y5" s="365"/>
      <c r="Z5" s="117" t="s">
        <v>26</v>
      </c>
      <c r="AA5" s="112"/>
      <c r="AB5" s="117"/>
      <c r="AC5" s="114"/>
      <c r="AD5" s="117" t="s">
        <v>18</v>
      </c>
      <c r="AE5" s="365"/>
      <c r="AF5" s="117"/>
      <c r="AG5" s="366"/>
      <c r="AH5" s="117" t="s">
        <v>18</v>
      </c>
      <c r="AI5" s="365"/>
      <c r="AJ5" s="117" t="s">
        <v>22</v>
      </c>
      <c r="AK5" s="365"/>
      <c r="AL5" s="117"/>
      <c r="AM5" s="365"/>
      <c r="AN5" s="117" t="s">
        <v>26</v>
      </c>
      <c r="AO5" s="112"/>
      <c r="AP5" s="117"/>
      <c r="AQ5" s="114"/>
      <c r="AR5" s="117" t="s">
        <v>18</v>
      </c>
      <c r="AS5" s="365"/>
      <c r="AT5" s="117"/>
      <c r="AU5" s="366"/>
      <c r="AV5" s="117" t="s">
        <v>18</v>
      </c>
      <c r="AW5" s="365"/>
      <c r="AX5" s="117" t="s">
        <v>22</v>
      </c>
      <c r="AY5" s="365"/>
      <c r="AZ5" s="117"/>
      <c r="BA5" s="365"/>
      <c r="BB5" s="117" t="s">
        <v>26</v>
      </c>
      <c r="BC5" s="112"/>
      <c r="BD5" s="117"/>
      <c r="BE5" s="114"/>
      <c r="BF5" s="117" t="s">
        <v>18</v>
      </c>
      <c r="BG5" s="365"/>
      <c r="BH5" s="117"/>
      <c r="BI5" s="366"/>
      <c r="BJ5" s="117" t="s">
        <v>18</v>
      </c>
      <c r="BK5" s="365"/>
      <c r="BL5" s="117" t="s">
        <v>22</v>
      </c>
      <c r="BM5" s="365"/>
      <c r="BN5" s="117"/>
      <c r="BO5" s="365"/>
      <c r="BP5" s="117" t="s">
        <v>26</v>
      </c>
      <c r="BQ5" s="112"/>
      <c r="BR5" s="117"/>
    </row>
    <row r="6" spans="1:70" ht="12" customHeight="1">
      <c r="A6" s="75"/>
      <c r="B6" s="116" t="s">
        <v>19</v>
      </c>
      <c r="C6" s="118"/>
      <c r="D6" s="116" t="s">
        <v>21</v>
      </c>
      <c r="E6" s="119"/>
      <c r="F6" s="116" t="s">
        <v>23</v>
      </c>
      <c r="G6" s="120"/>
      <c r="H6" s="116" t="s">
        <v>75</v>
      </c>
      <c r="I6" s="120"/>
      <c r="J6" s="116"/>
      <c r="K6" s="120"/>
      <c r="L6" s="116" t="s">
        <v>27</v>
      </c>
      <c r="M6" s="111"/>
      <c r="N6" s="116"/>
      <c r="O6" s="112"/>
      <c r="P6" s="117" t="s">
        <v>19</v>
      </c>
      <c r="Q6" s="121"/>
      <c r="R6" s="117" t="s">
        <v>21</v>
      </c>
      <c r="S6" s="112"/>
      <c r="T6" s="117" t="s">
        <v>23</v>
      </c>
      <c r="U6" s="121"/>
      <c r="V6" s="117" t="s">
        <v>75</v>
      </c>
      <c r="W6" s="121"/>
      <c r="X6" s="117"/>
      <c r="Y6" s="121"/>
      <c r="Z6" s="117" t="s">
        <v>27</v>
      </c>
      <c r="AA6" s="112"/>
      <c r="AB6" s="117"/>
      <c r="AC6" s="114"/>
      <c r="AD6" s="117" t="s">
        <v>19</v>
      </c>
      <c r="AE6" s="121"/>
      <c r="AF6" s="117" t="s">
        <v>21</v>
      </c>
      <c r="AG6" s="112"/>
      <c r="AH6" s="117" t="s">
        <v>23</v>
      </c>
      <c r="AI6" s="121"/>
      <c r="AJ6" s="117" t="s">
        <v>75</v>
      </c>
      <c r="AK6" s="121"/>
      <c r="AL6" s="117"/>
      <c r="AM6" s="121"/>
      <c r="AN6" s="117" t="s">
        <v>27</v>
      </c>
      <c r="AO6" s="112"/>
      <c r="AP6" s="117"/>
      <c r="AQ6" s="114"/>
      <c r="AR6" s="117" t="s">
        <v>19</v>
      </c>
      <c r="AS6" s="121"/>
      <c r="AT6" s="117" t="s">
        <v>21</v>
      </c>
      <c r="AU6" s="112"/>
      <c r="AV6" s="117" t="s">
        <v>23</v>
      </c>
      <c r="AW6" s="121"/>
      <c r="AX6" s="117" t="s">
        <v>75</v>
      </c>
      <c r="AY6" s="121"/>
      <c r="AZ6" s="117"/>
      <c r="BA6" s="121"/>
      <c r="BB6" s="117" t="s">
        <v>27</v>
      </c>
      <c r="BC6" s="112"/>
      <c r="BD6" s="117"/>
      <c r="BE6" s="114"/>
      <c r="BF6" s="117" t="s">
        <v>19</v>
      </c>
      <c r="BG6" s="121"/>
      <c r="BH6" s="117" t="s">
        <v>21</v>
      </c>
      <c r="BI6" s="112"/>
      <c r="BJ6" s="117" t="s">
        <v>23</v>
      </c>
      <c r="BK6" s="121"/>
      <c r="BL6" s="117" t="s">
        <v>75</v>
      </c>
      <c r="BM6" s="121"/>
      <c r="BN6" s="117"/>
      <c r="BO6" s="121"/>
      <c r="BP6" s="117" t="s">
        <v>27</v>
      </c>
      <c r="BQ6" s="112"/>
      <c r="BR6" s="117"/>
    </row>
    <row r="7" spans="1:70" ht="12" customHeight="1">
      <c r="A7" s="75"/>
      <c r="B7" s="116" t="s">
        <v>20</v>
      </c>
      <c r="C7" s="118"/>
      <c r="D7" s="116" t="s">
        <v>18</v>
      </c>
      <c r="E7" s="119"/>
      <c r="F7" s="116" t="s">
        <v>24</v>
      </c>
      <c r="G7" s="120"/>
      <c r="H7" s="116" t="s">
        <v>18</v>
      </c>
      <c r="I7" s="120"/>
      <c r="J7" s="116" t="s">
        <v>25</v>
      </c>
      <c r="K7" s="120"/>
      <c r="L7" s="116" t="s">
        <v>28</v>
      </c>
      <c r="M7" s="111"/>
      <c r="N7" s="116" t="s">
        <v>29</v>
      </c>
      <c r="O7" s="112"/>
      <c r="P7" s="117" t="s">
        <v>20</v>
      </c>
      <c r="Q7" s="121"/>
      <c r="R7" s="117" t="s">
        <v>18</v>
      </c>
      <c r="S7" s="112"/>
      <c r="T7" s="117" t="s">
        <v>24</v>
      </c>
      <c r="U7" s="121"/>
      <c r="V7" s="117" t="s">
        <v>18</v>
      </c>
      <c r="W7" s="121"/>
      <c r="X7" s="117" t="s">
        <v>25</v>
      </c>
      <c r="Y7" s="121"/>
      <c r="Z7" s="117" t="s">
        <v>28</v>
      </c>
      <c r="AA7" s="112"/>
      <c r="AB7" s="117" t="s">
        <v>29</v>
      </c>
      <c r="AC7" s="114"/>
      <c r="AD7" s="117" t="s">
        <v>20</v>
      </c>
      <c r="AE7" s="121"/>
      <c r="AF7" s="117" t="s">
        <v>18</v>
      </c>
      <c r="AG7" s="112"/>
      <c r="AH7" s="117" t="s">
        <v>24</v>
      </c>
      <c r="AI7" s="121"/>
      <c r="AJ7" s="117" t="s">
        <v>18</v>
      </c>
      <c r="AK7" s="121"/>
      <c r="AL7" s="117" t="s">
        <v>25</v>
      </c>
      <c r="AM7" s="121"/>
      <c r="AN7" s="117" t="s">
        <v>28</v>
      </c>
      <c r="AO7" s="112"/>
      <c r="AP7" s="117" t="s">
        <v>29</v>
      </c>
      <c r="AQ7" s="114"/>
      <c r="AR7" s="117" t="s">
        <v>20</v>
      </c>
      <c r="AS7" s="121"/>
      <c r="AT7" s="117" t="s">
        <v>18</v>
      </c>
      <c r="AU7" s="112"/>
      <c r="AV7" s="117" t="s">
        <v>24</v>
      </c>
      <c r="AW7" s="121"/>
      <c r="AX7" s="117" t="s">
        <v>18</v>
      </c>
      <c r="AY7" s="121"/>
      <c r="AZ7" s="117" t="s">
        <v>25</v>
      </c>
      <c r="BA7" s="121"/>
      <c r="BB7" s="117" t="s">
        <v>28</v>
      </c>
      <c r="BC7" s="112"/>
      <c r="BD7" s="117" t="s">
        <v>29</v>
      </c>
      <c r="BE7" s="114"/>
      <c r="BF7" s="117" t="s">
        <v>20</v>
      </c>
      <c r="BG7" s="121"/>
      <c r="BH7" s="117" t="s">
        <v>18</v>
      </c>
      <c r="BI7" s="112"/>
      <c r="BJ7" s="117" t="s">
        <v>24</v>
      </c>
      <c r="BK7" s="121"/>
      <c r="BL7" s="117" t="s">
        <v>18</v>
      </c>
      <c r="BM7" s="121"/>
      <c r="BN7" s="117" t="s">
        <v>25</v>
      </c>
      <c r="BO7" s="121"/>
      <c r="BP7" s="117" t="s">
        <v>28</v>
      </c>
      <c r="BQ7" s="112"/>
      <c r="BR7" s="117" t="s">
        <v>29</v>
      </c>
    </row>
    <row r="8" spans="1:70" ht="12" customHeight="1">
      <c r="A8" s="75"/>
      <c r="B8" s="116" t="s">
        <v>1</v>
      </c>
      <c r="C8" s="122"/>
      <c r="D8" s="116" t="s">
        <v>1</v>
      </c>
      <c r="E8" s="116"/>
      <c r="F8" s="116" t="s">
        <v>1</v>
      </c>
      <c r="G8" s="122"/>
      <c r="H8" s="116" t="s">
        <v>1</v>
      </c>
      <c r="I8" s="122"/>
      <c r="J8" s="116" t="s">
        <v>1</v>
      </c>
      <c r="K8" s="122"/>
      <c r="L8" s="116" t="s">
        <v>1</v>
      </c>
      <c r="M8" s="111"/>
      <c r="N8" s="116" t="s">
        <v>1</v>
      </c>
      <c r="O8" s="112"/>
      <c r="P8" s="117" t="s">
        <v>1</v>
      </c>
      <c r="Q8" s="117"/>
      <c r="R8" s="117" t="s">
        <v>1</v>
      </c>
      <c r="S8" s="117"/>
      <c r="T8" s="117" t="s">
        <v>1</v>
      </c>
      <c r="U8" s="117"/>
      <c r="V8" s="117" t="s">
        <v>1</v>
      </c>
      <c r="W8" s="117"/>
      <c r="X8" s="117" t="s">
        <v>1</v>
      </c>
      <c r="Y8" s="117"/>
      <c r="Z8" s="117" t="s">
        <v>1</v>
      </c>
      <c r="AA8" s="112"/>
      <c r="AB8" s="117" t="s">
        <v>1</v>
      </c>
      <c r="AC8" s="114"/>
      <c r="AD8" s="117" t="s">
        <v>1</v>
      </c>
      <c r="AE8" s="117"/>
      <c r="AF8" s="117" t="s">
        <v>1</v>
      </c>
      <c r="AG8" s="117"/>
      <c r="AH8" s="117" t="s">
        <v>1</v>
      </c>
      <c r="AI8" s="117"/>
      <c r="AJ8" s="117" t="s">
        <v>1</v>
      </c>
      <c r="AK8" s="117"/>
      <c r="AL8" s="117" t="s">
        <v>1</v>
      </c>
      <c r="AM8" s="117"/>
      <c r="AN8" s="117" t="s">
        <v>1</v>
      </c>
      <c r="AO8" s="112"/>
      <c r="AP8" s="117" t="s">
        <v>1</v>
      </c>
      <c r="AQ8" s="114"/>
      <c r="AR8" s="117" t="s">
        <v>1</v>
      </c>
      <c r="AS8" s="117"/>
      <c r="AT8" s="117" t="s">
        <v>1</v>
      </c>
      <c r="AU8" s="117"/>
      <c r="AV8" s="117" t="s">
        <v>1</v>
      </c>
      <c r="AW8" s="117"/>
      <c r="AX8" s="117" t="s">
        <v>1</v>
      </c>
      <c r="AY8" s="117"/>
      <c r="AZ8" s="117" t="s">
        <v>1</v>
      </c>
      <c r="BA8" s="117"/>
      <c r="BB8" s="117" t="s">
        <v>1</v>
      </c>
      <c r="BC8" s="112"/>
      <c r="BD8" s="117" t="s">
        <v>1</v>
      </c>
      <c r="BE8" s="114"/>
      <c r="BF8" s="117" t="s">
        <v>1</v>
      </c>
      <c r="BG8" s="117"/>
      <c r="BH8" s="117" t="s">
        <v>1</v>
      </c>
      <c r="BI8" s="117"/>
      <c r="BJ8" s="117" t="s">
        <v>1</v>
      </c>
      <c r="BK8" s="117"/>
      <c r="BL8" s="117" t="s">
        <v>1</v>
      </c>
      <c r="BM8" s="117"/>
      <c r="BN8" s="117" t="s">
        <v>1</v>
      </c>
      <c r="BO8" s="117"/>
      <c r="BP8" s="117" t="s">
        <v>1</v>
      </c>
      <c r="BQ8" s="112"/>
      <c r="BR8" s="117" t="s">
        <v>1</v>
      </c>
    </row>
    <row r="9" spans="1:70" ht="6.95" customHeight="1">
      <c r="A9" s="75"/>
      <c r="B9" s="123"/>
      <c r="C9" s="123"/>
      <c r="D9" s="123"/>
      <c r="E9" s="123"/>
      <c r="F9" s="123"/>
      <c r="G9" s="124"/>
      <c r="H9" s="123"/>
      <c r="I9" s="124"/>
      <c r="J9" s="123"/>
      <c r="K9" s="124"/>
      <c r="L9" s="123"/>
      <c r="M9" s="124"/>
      <c r="N9" s="123"/>
      <c r="P9" s="108"/>
      <c r="Q9" s="108"/>
      <c r="R9" s="108"/>
      <c r="S9" s="108"/>
      <c r="T9" s="108"/>
      <c r="U9" s="108"/>
      <c r="V9" s="108"/>
      <c r="W9" s="108"/>
      <c r="X9" s="108"/>
      <c r="Y9" s="108"/>
      <c r="Z9" s="108"/>
      <c r="AA9" s="108"/>
      <c r="AB9" s="108"/>
      <c r="AC9" s="109"/>
      <c r="AD9" s="108"/>
      <c r="AE9" s="108"/>
      <c r="AF9" s="108"/>
      <c r="AG9" s="108"/>
      <c r="AH9" s="108"/>
      <c r="AI9" s="108"/>
      <c r="AJ9" s="108"/>
      <c r="AK9" s="108"/>
      <c r="AL9" s="108"/>
      <c r="AM9" s="108"/>
      <c r="AN9" s="108"/>
      <c r="AO9" s="108"/>
      <c r="AP9" s="108"/>
      <c r="AQ9" s="109"/>
      <c r="AR9" s="108"/>
      <c r="AS9" s="108"/>
      <c r="AT9" s="108"/>
      <c r="AU9" s="108"/>
      <c r="AV9" s="108"/>
      <c r="AW9" s="108"/>
      <c r="AX9" s="108"/>
      <c r="AY9" s="108"/>
      <c r="AZ9" s="108"/>
      <c r="BA9" s="108"/>
      <c r="BB9" s="108"/>
      <c r="BC9" s="108"/>
      <c r="BD9" s="108"/>
      <c r="BE9" s="109"/>
      <c r="BF9" s="108"/>
      <c r="BG9" s="108"/>
      <c r="BH9" s="108"/>
      <c r="BI9" s="108"/>
      <c r="BJ9" s="108"/>
      <c r="BK9" s="108"/>
      <c r="BL9" s="108"/>
      <c r="BM9" s="108"/>
      <c r="BN9" s="108"/>
      <c r="BO9" s="108"/>
      <c r="BP9" s="108"/>
      <c r="BQ9" s="108"/>
      <c r="BR9" s="108"/>
    </row>
    <row r="10" spans="1:70" ht="12" customHeight="1">
      <c r="A10" s="75" t="s">
        <v>150</v>
      </c>
      <c r="B10" s="125">
        <v>1444</v>
      </c>
      <c r="C10" s="125"/>
      <c r="D10" s="125">
        <v>893</v>
      </c>
      <c r="E10" s="125"/>
      <c r="F10" s="125">
        <v>473</v>
      </c>
      <c r="G10" s="125"/>
      <c r="H10" s="125">
        <v>170</v>
      </c>
      <c r="I10" s="125"/>
      <c r="J10" s="125">
        <v>-189</v>
      </c>
      <c r="K10" s="125"/>
      <c r="L10" s="125">
        <v>-43</v>
      </c>
      <c r="M10" s="125"/>
      <c r="N10" s="125">
        <v>2748</v>
      </c>
      <c r="O10" s="60"/>
      <c r="P10" s="60">
        <v>1454</v>
      </c>
      <c r="Q10" s="60"/>
      <c r="R10" s="60">
        <v>889</v>
      </c>
      <c r="S10" s="60"/>
      <c r="T10" s="60">
        <v>575</v>
      </c>
      <c r="U10" s="60"/>
      <c r="V10" s="60">
        <v>190</v>
      </c>
      <c r="W10" s="60"/>
      <c r="X10" s="60">
        <v>-204</v>
      </c>
      <c r="Y10" s="60"/>
      <c r="Z10" s="60">
        <v>-44</v>
      </c>
      <c r="AA10" s="60"/>
      <c r="AB10" s="60">
        <v>2860</v>
      </c>
      <c r="AC10" s="126"/>
      <c r="AD10" s="60">
        <v>1394</v>
      </c>
      <c r="AE10" s="60"/>
      <c r="AF10" s="60">
        <v>825</v>
      </c>
      <c r="AG10" s="60"/>
      <c r="AH10" s="60">
        <v>404</v>
      </c>
      <c r="AI10" s="60"/>
      <c r="AJ10" s="60">
        <v>174</v>
      </c>
      <c r="AK10" s="60"/>
      <c r="AL10" s="60">
        <v>-179</v>
      </c>
      <c r="AM10" s="60"/>
      <c r="AN10" s="60">
        <v>-19</v>
      </c>
      <c r="AO10" s="60"/>
      <c r="AP10" s="60">
        <v>2599</v>
      </c>
      <c r="AQ10" s="126"/>
      <c r="AR10" s="60">
        <v>1373</v>
      </c>
      <c r="AS10" s="60"/>
      <c r="AT10" s="60">
        <v>816</v>
      </c>
      <c r="AU10" s="60"/>
      <c r="AV10" s="60">
        <v>386</v>
      </c>
      <c r="AW10" s="60"/>
      <c r="AX10" s="60">
        <v>181</v>
      </c>
      <c r="AY10" s="60"/>
      <c r="AZ10" s="60">
        <v>-149</v>
      </c>
      <c r="BA10" s="60"/>
      <c r="BB10" s="60">
        <v>-7</v>
      </c>
      <c r="BC10" s="60"/>
      <c r="BD10" s="60">
        <v>2600</v>
      </c>
      <c r="BE10" s="126"/>
      <c r="BF10" s="60">
        <v>1379</v>
      </c>
      <c r="BG10" s="60"/>
      <c r="BH10" s="60">
        <v>822</v>
      </c>
      <c r="BI10" s="60"/>
      <c r="BJ10" s="60">
        <v>412</v>
      </c>
      <c r="BK10" s="60"/>
      <c r="BL10" s="60">
        <v>176</v>
      </c>
      <c r="BM10" s="60"/>
      <c r="BN10" s="60">
        <v>-158</v>
      </c>
      <c r="BO10" s="60"/>
      <c r="BP10" s="60">
        <v>22</v>
      </c>
      <c r="BQ10" s="60"/>
      <c r="BR10" s="60">
        <v>2653</v>
      </c>
    </row>
    <row r="11" spans="1:70" ht="12" customHeight="1">
      <c r="A11" s="75" t="s">
        <v>151</v>
      </c>
      <c r="B11" s="125">
        <v>610</v>
      </c>
      <c r="C11" s="125"/>
      <c r="D11" s="125">
        <v>472</v>
      </c>
      <c r="E11" s="125"/>
      <c r="F11" s="125">
        <v>291</v>
      </c>
      <c r="G11" s="125"/>
      <c r="H11" s="125">
        <v>170</v>
      </c>
      <c r="I11" s="125"/>
      <c r="J11" s="125">
        <v>4</v>
      </c>
      <c r="K11" s="125"/>
      <c r="L11" s="125">
        <v>0</v>
      </c>
      <c r="M11" s="125"/>
      <c r="N11" s="125">
        <v>1547</v>
      </c>
      <c r="O11" s="60"/>
      <c r="P11" s="60">
        <v>639</v>
      </c>
      <c r="Q11" s="60"/>
      <c r="R11" s="60">
        <v>489</v>
      </c>
      <c r="S11" s="60"/>
      <c r="T11" s="60">
        <v>250</v>
      </c>
      <c r="U11" s="60"/>
      <c r="V11" s="60">
        <v>166</v>
      </c>
      <c r="W11" s="60"/>
      <c r="X11" s="60">
        <v>1</v>
      </c>
      <c r="Y11" s="60"/>
      <c r="Z11" s="60">
        <v>-1</v>
      </c>
      <c r="AA11" s="60"/>
      <c r="AB11" s="60">
        <v>1544</v>
      </c>
      <c r="AC11" s="126"/>
      <c r="AD11" s="60">
        <v>659</v>
      </c>
      <c r="AE11" s="60"/>
      <c r="AF11" s="60">
        <v>456</v>
      </c>
      <c r="AG11" s="60"/>
      <c r="AH11" s="60">
        <v>219</v>
      </c>
      <c r="AI11" s="60"/>
      <c r="AJ11" s="60">
        <v>178</v>
      </c>
      <c r="AK11" s="60"/>
      <c r="AL11" s="60">
        <v>2</v>
      </c>
      <c r="AM11" s="60"/>
      <c r="AN11" s="60">
        <v>1</v>
      </c>
      <c r="AO11" s="60"/>
      <c r="AP11" s="60">
        <v>1515</v>
      </c>
      <c r="AQ11" s="126"/>
      <c r="AR11" s="60">
        <v>625</v>
      </c>
      <c r="AS11" s="60"/>
      <c r="AT11" s="60">
        <v>423</v>
      </c>
      <c r="AU11" s="60"/>
      <c r="AV11" s="60">
        <v>205</v>
      </c>
      <c r="AW11" s="60"/>
      <c r="AX11" s="60">
        <v>198</v>
      </c>
      <c r="AY11" s="60"/>
      <c r="AZ11" s="60">
        <v>-6</v>
      </c>
      <c r="BA11" s="60"/>
      <c r="BB11" s="60">
        <v>0</v>
      </c>
      <c r="BC11" s="60"/>
      <c r="BD11" s="60">
        <v>1445</v>
      </c>
      <c r="BE11" s="126"/>
      <c r="BF11" s="60">
        <v>620</v>
      </c>
      <c r="BG11" s="60"/>
      <c r="BH11" s="60">
        <v>420</v>
      </c>
      <c r="BI11" s="60"/>
      <c r="BJ11" s="60">
        <v>282</v>
      </c>
      <c r="BK11" s="60"/>
      <c r="BL11" s="60">
        <v>198</v>
      </c>
      <c r="BM11" s="60"/>
      <c r="BN11" s="60">
        <v>2</v>
      </c>
      <c r="BO11" s="60"/>
      <c r="BP11" s="60">
        <v>0</v>
      </c>
      <c r="BQ11" s="60"/>
      <c r="BR11" s="60">
        <v>1522</v>
      </c>
    </row>
    <row r="12" spans="1:70" ht="12" customHeight="1">
      <c r="A12" s="75" t="s">
        <v>152</v>
      </c>
      <c r="B12" s="125">
        <v>-69</v>
      </c>
      <c r="C12" s="125"/>
      <c r="D12" s="125">
        <v>10</v>
      </c>
      <c r="E12" s="125"/>
      <c r="F12" s="125">
        <v>951</v>
      </c>
      <c r="G12" s="125"/>
      <c r="H12" s="125">
        <v>36</v>
      </c>
      <c r="I12" s="125"/>
      <c r="J12" s="125">
        <v>-54</v>
      </c>
      <c r="K12" s="125"/>
      <c r="L12" s="125">
        <v>43</v>
      </c>
      <c r="M12" s="125"/>
      <c r="N12" s="125">
        <v>917</v>
      </c>
      <c r="O12" s="60"/>
      <c r="P12" s="60">
        <v>41</v>
      </c>
      <c r="Q12" s="60"/>
      <c r="R12" s="60">
        <v>5</v>
      </c>
      <c r="S12" s="60"/>
      <c r="T12" s="60">
        <v>-116</v>
      </c>
      <c r="U12" s="60"/>
      <c r="V12" s="60">
        <v>41</v>
      </c>
      <c r="W12" s="60"/>
      <c r="X12" s="60">
        <v>-7</v>
      </c>
      <c r="Y12" s="60"/>
      <c r="Z12" s="60">
        <v>45</v>
      </c>
      <c r="AA12" s="60"/>
      <c r="AB12" s="60">
        <v>9</v>
      </c>
      <c r="AC12" s="126"/>
      <c r="AD12" s="60">
        <v>66</v>
      </c>
      <c r="AE12" s="60"/>
      <c r="AF12" s="60">
        <v>-3</v>
      </c>
      <c r="AG12" s="60"/>
      <c r="AH12" s="60">
        <v>-245</v>
      </c>
      <c r="AI12" s="60"/>
      <c r="AJ12" s="60">
        <v>43</v>
      </c>
      <c r="AK12" s="60"/>
      <c r="AL12" s="60">
        <v>184</v>
      </c>
      <c r="AM12" s="60"/>
      <c r="AN12" s="60">
        <v>15</v>
      </c>
      <c r="AO12" s="60"/>
      <c r="AP12" s="60">
        <v>60</v>
      </c>
      <c r="AQ12" s="126"/>
      <c r="AR12" s="60">
        <v>66</v>
      </c>
      <c r="AS12" s="60"/>
      <c r="AT12" s="60">
        <v>8</v>
      </c>
      <c r="AU12" s="60"/>
      <c r="AV12" s="60">
        <v>952</v>
      </c>
      <c r="AW12" s="60"/>
      <c r="AX12" s="60">
        <v>49</v>
      </c>
      <c r="AY12" s="60"/>
      <c r="AZ12" s="60">
        <v>112</v>
      </c>
      <c r="BA12" s="60"/>
      <c r="BB12" s="60">
        <v>-45</v>
      </c>
      <c r="BC12" s="60"/>
      <c r="BD12" s="60">
        <v>1142</v>
      </c>
      <c r="BE12" s="126"/>
      <c r="BF12" s="60">
        <v>38</v>
      </c>
      <c r="BG12" s="60"/>
      <c r="BH12" s="60">
        <v>21</v>
      </c>
      <c r="BI12" s="60"/>
      <c r="BJ12" s="60">
        <v>2601</v>
      </c>
      <c r="BK12" s="60"/>
      <c r="BL12" s="60">
        <v>66</v>
      </c>
      <c r="BM12" s="60"/>
      <c r="BN12" s="60">
        <v>494</v>
      </c>
      <c r="BO12" s="60"/>
      <c r="BP12" s="60">
        <v>-22</v>
      </c>
      <c r="BQ12" s="60"/>
      <c r="BR12" s="60">
        <v>3198</v>
      </c>
    </row>
    <row r="13" spans="1:70" ht="12" customHeight="1">
      <c r="A13" s="75" t="s">
        <v>153</v>
      </c>
      <c r="B13" s="127">
        <v>-12</v>
      </c>
      <c r="C13" s="128"/>
      <c r="D13" s="127">
        <v>6</v>
      </c>
      <c r="E13" s="128"/>
      <c r="F13" s="128">
        <v>277</v>
      </c>
      <c r="G13" s="128"/>
      <c r="H13" s="127">
        <v>5</v>
      </c>
      <c r="I13" s="128"/>
      <c r="J13" s="127">
        <v>362</v>
      </c>
      <c r="K13" s="128"/>
      <c r="L13" s="127">
        <v>2</v>
      </c>
      <c r="M13" s="128"/>
      <c r="N13" s="127">
        <v>640</v>
      </c>
      <c r="O13" s="60"/>
      <c r="P13" s="65">
        <v>-32</v>
      </c>
      <c r="Q13" s="74"/>
      <c r="R13" s="74">
        <v>51</v>
      </c>
      <c r="S13" s="74"/>
      <c r="T13" s="74">
        <v>604</v>
      </c>
      <c r="U13" s="74"/>
      <c r="V13" s="74">
        <v>-13</v>
      </c>
      <c r="W13" s="74"/>
      <c r="X13" s="74">
        <v>-386</v>
      </c>
      <c r="Y13" s="74"/>
      <c r="Z13" s="65">
        <v>-9</v>
      </c>
      <c r="AA13" s="60"/>
      <c r="AB13" s="65">
        <v>215</v>
      </c>
      <c r="AC13" s="126"/>
      <c r="AD13" s="74">
        <v>-65</v>
      </c>
      <c r="AE13" s="74"/>
      <c r="AF13" s="65">
        <v>9</v>
      </c>
      <c r="AG13" s="74"/>
      <c r="AH13" s="74">
        <v>1054</v>
      </c>
      <c r="AI13" s="74"/>
      <c r="AJ13" s="74">
        <v>0</v>
      </c>
      <c r="AK13" s="74"/>
      <c r="AL13" s="65">
        <v>-317</v>
      </c>
      <c r="AM13" s="74"/>
      <c r="AN13" s="65">
        <v>10</v>
      </c>
      <c r="AO13" s="60"/>
      <c r="AP13" s="65">
        <v>691</v>
      </c>
      <c r="AQ13" s="126"/>
      <c r="AR13" s="74">
        <v>-67</v>
      </c>
      <c r="AS13" s="98"/>
      <c r="AT13" s="65">
        <v>5</v>
      </c>
      <c r="AU13" s="98"/>
      <c r="AV13" s="65">
        <v>222</v>
      </c>
      <c r="AW13" s="98"/>
      <c r="AX13" s="65">
        <v>5</v>
      </c>
      <c r="AY13" s="98"/>
      <c r="AZ13" s="65">
        <v>77</v>
      </c>
      <c r="BA13" s="98"/>
      <c r="BB13" s="65">
        <v>77</v>
      </c>
      <c r="BC13" s="60"/>
      <c r="BD13" s="74">
        <v>319</v>
      </c>
      <c r="BE13" s="126"/>
      <c r="BF13" s="74">
        <v>-179</v>
      </c>
      <c r="BG13" s="98"/>
      <c r="BH13" s="74">
        <v>17</v>
      </c>
      <c r="BI13" s="98"/>
      <c r="BJ13" s="65">
        <v>-770</v>
      </c>
      <c r="BK13" s="98"/>
      <c r="BL13" s="74">
        <v>-273</v>
      </c>
      <c r="BM13" s="98"/>
      <c r="BN13" s="65">
        <v>-175</v>
      </c>
      <c r="BO13" s="98"/>
      <c r="BP13" s="65">
        <v>-25</v>
      </c>
      <c r="BQ13" s="60"/>
      <c r="BR13" s="65">
        <v>-1405</v>
      </c>
    </row>
    <row r="14" spans="1:70" ht="6.95" customHeight="1">
      <c r="A14" s="129"/>
      <c r="B14" s="125"/>
      <c r="C14" s="125"/>
      <c r="D14" s="125"/>
      <c r="E14" s="125"/>
      <c r="F14" s="130"/>
      <c r="G14" s="125"/>
      <c r="H14" s="125"/>
      <c r="I14" s="125"/>
      <c r="J14" s="125"/>
      <c r="K14" s="125"/>
      <c r="L14" s="125"/>
      <c r="M14" s="125"/>
      <c r="N14" s="125"/>
      <c r="O14" s="60"/>
      <c r="P14" s="60"/>
      <c r="Q14" s="60"/>
      <c r="R14" s="131"/>
      <c r="S14" s="60"/>
      <c r="T14" s="131"/>
      <c r="U14" s="60"/>
      <c r="V14" s="131"/>
      <c r="W14" s="60"/>
      <c r="X14" s="131"/>
      <c r="Y14" s="60"/>
      <c r="Z14" s="60"/>
      <c r="AA14" s="60"/>
      <c r="AB14" s="60"/>
      <c r="AC14" s="126"/>
      <c r="AD14" s="131"/>
      <c r="AE14" s="60"/>
      <c r="AF14" s="60"/>
      <c r="AG14" s="60"/>
      <c r="AH14" s="131"/>
      <c r="AI14" s="60"/>
      <c r="AJ14" s="131"/>
      <c r="AK14" s="60"/>
      <c r="AL14" s="60"/>
      <c r="AM14" s="60"/>
      <c r="AN14" s="60"/>
      <c r="AO14" s="60"/>
      <c r="AP14" s="60"/>
      <c r="AQ14" s="126"/>
      <c r="AR14" s="131"/>
      <c r="AS14" s="98"/>
      <c r="AT14" s="60"/>
      <c r="AU14" s="98"/>
      <c r="AV14" s="60"/>
      <c r="AW14" s="98"/>
      <c r="AX14" s="60"/>
      <c r="AY14" s="98"/>
      <c r="AZ14" s="60"/>
      <c r="BA14" s="98"/>
      <c r="BB14" s="60"/>
      <c r="BC14" s="60"/>
      <c r="BD14" s="131"/>
      <c r="BE14" s="126"/>
      <c r="BF14" s="131"/>
      <c r="BG14" s="98"/>
      <c r="BH14" s="131"/>
      <c r="BI14" s="98"/>
      <c r="BJ14" s="60"/>
      <c r="BK14" s="98"/>
      <c r="BL14" s="131"/>
      <c r="BM14" s="98"/>
      <c r="BN14" s="60"/>
      <c r="BO14" s="98"/>
      <c r="BP14" s="60"/>
      <c r="BQ14" s="60"/>
      <c r="BR14" s="60"/>
    </row>
    <row r="15" spans="1:70" ht="24" customHeight="1">
      <c r="A15" s="82" t="s">
        <v>154</v>
      </c>
      <c r="B15" s="125">
        <v>1973</v>
      </c>
      <c r="C15" s="125"/>
      <c r="D15" s="125">
        <v>1381</v>
      </c>
      <c r="E15" s="125"/>
      <c r="F15" s="125">
        <v>1992</v>
      </c>
      <c r="G15" s="125"/>
      <c r="H15" s="125">
        <v>381</v>
      </c>
      <c r="I15" s="125"/>
      <c r="J15" s="125">
        <v>123</v>
      </c>
      <c r="K15" s="125"/>
      <c r="L15" s="125">
        <v>2</v>
      </c>
      <c r="M15" s="125"/>
      <c r="N15" s="125">
        <v>5852</v>
      </c>
      <c r="O15" s="60"/>
      <c r="P15" s="60">
        <v>2102</v>
      </c>
      <c r="Q15" s="60"/>
      <c r="R15" s="60">
        <v>1434</v>
      </c>
      <c r="S15" s="60"/>
      <c r="T15" s="60">
        <v>1313</v>
      </c>
      <c r="U15" s="60"/>
      <c r="V15" s="60">
        <v>384</v>
      </c>
      <c r="W15" s="60"/>
      <c r="X15" s="60">
        <v>-596</v>
      </c>
      <c r="Y15" s="60"/>
      <c r="Z15" s="60">
        <v>-9</v>
      </c>
      <c r="AA15" s="60"/>
      <c r="AB15" s="60">
        <v>4628</v>
      </c>
      <c r="AC15" s="126"/>
      <c r="AD15" s="60">
        <v>2054</v>
      </c>
      <c r="AE15" s="60"/>
      <c r="AF15" s="60">
        <v>1287</v>
      </c>
      <c r="AG15" s="60"/>
      <c r="AH15" s="60">
        <v>1432</v>
      </c>
      <c r="AI15" s="60"/>
      <c r="AJ15" s="60">
        <v>395</v>
      </c>
      <c r="AK15" s="60"/>
      <c r="AL15" s="60">
        <v>-310</v>
      </c>
      <c r="AM15" s="60"/>
      <c r="AN15" s="60">
        <v>7</v>
      </c>
      <c r="AO15" s="60"/>
      <c r="AP15" s="60">
        <v>4865</v>
      </c>
      <c r="AQ15" s="126"/>
      <c r="AR15" s="60">
        <v>1997</v>
      </c>
      <c r="AS15" s="98"/>
      <c r="AT15" s="60">
        <v>1252</v>
      </c>
      <c r="AU15" s="98"/>
      <c r="AV15" s="60">
        <v>1765</v>
      </c>
      <c r="AW15" s="98"/>
      <c r="AX15" s="60">
        <v>433</v>
      </c>
      <c r="AY15" s="98"/>
      <c r="AZ15" s="60">
        <v>34</v>
      </c>
      <c r="BA15" s="98"/>
      <c r="BB15" s="60">
        <v>25</v>
      </c>
      <c r="BC15" s="60"/>
      <c r="BD15" s="60">
        <v>5506</v>
      </c>
      <c r="BE15" s="126"/>
      <c r="BF15" s="60">
        <v>1858</v>
      </c>
      <c r="BG15" s="98"/>
      <c r="BH15" s="60">
        <v>1280</v>
      </c>
      <c r="BI15" s="98"/>
      <c r="BJ15" s="60">
        <v>2525</v>
      </c>
      <c r="BK15" s="98"/>
      <c r="BL15" s="60">
        <v>167</v>
      </c>
      <c r="BM15" s="98"/>
      <c r="BN15" s="60">
        <v>163</v>
      </c>
      <c r="BO15" s="98"/>
      <c r="BP15" s="60">
        <v>-25</v>
      </c>
      <c r="BQ15" s="60"/>
      <c r="BR15" s="60">
        <v>5968</v>
      </c>
    </row>
    <row r="16" spans="1:70" ht="6.95" customHeight="1">
      <c r="A16" s="132"/>
      <c r="B16" s="125"/>
      <c r="C16" s="125"/>
      <c r="D16" s="125"/>
      <c r="E16" s="125"/>
      <c r="F16" s="125"/>
      <c r="G16" s="125"/>
      <c r="H16" s="125"/>
      <c r="I16" s="125"/>
      <c r="J16" s="125"/>
      <c r="K16" s="125"/>
      <c r="L16" s="125"/>
      <c r="M16" s="125"/>
      <c r="N16" s="125"/>
      <c r="O16" s="60"/>
      <c r="P16" s="60"/>
      <c r="Q16" s="60"/>
      <c r="R16" s="60"/>
      <c r="S16" s="60"/>
      <c r="T16" s="60"/>
      <c r="U16" s="60"/>
      <c r="V16" s="60"/>
      <c r="W16" s="60"/>
      <c r="X16" s="60"/>
      <c r="Y16" s="60"/>
      <c r="Z16" s="60"/>
      <c r="AA16" s="60"/>
      <c r="AB16" s="60"/>
      <c r="AC16" s="126"/>
      <c r="AD16" s="60"/>
      <c r="AE16" s="60"/>
      <c r="AF16" s="60"/>
      <c r="AG16" s="60"/>
      <c r="AH16" s="60"/>
      <c r="AI16" s="60"/>
      <c r="AJ16" s="60"/>
      <c r="AK16" s="60"/>
      <c r="AL16" s="60"/>
      <c r="AM16" s="60"/>
      <c r="AN16" s="60"/>
      <c r="AO16" s="60"/>
      <c r="AP16" s="60"/>
      <c r="AQ16" s="126"/>
      <c r="AR16" s="60"/>
      <c r="AS16" s="98"/>
      <c r="AT16" s="60"/>
      <c r="AU16" s="98"/>
      <c r="AV16" s="60"/>
      <c r="AW16" s="98"/>
      <c r="AX16" s="60"/>
      <c r="AY16" s="98"/>
      <c r="AZ16" s="60"/>
      <c r="BA16" s="98"/>
      <c r="BB16" s="60"/>
      <c r="BC16" s="60"/>
      <c r="BD16" s="60"/>
      <c r="BE16" s="126"/>
      <c r="BF16" s="60"/>
      <c r="BG16" s="98"/>
      <c r="BH16" s="60"/>
      <c r="BI16" s="98"/>
      <c r="BJ16" s="60"/>
      <c r="BK16" s="98"/>
      <c r="BL16" s="60"/>
      <c r="BM16" s="98"/>
      <c r="BN16" s="60"/>
      <c r="BO16" s="98"/>
      <c r="BP16" s="60"/>
      <c r="BQ16" s="60"/>
      <c r="BR16" s="60"/>
    </row>
    <row r="17" spans="1:70" ht="12" customHeight="1">
      <c r="A17" s="75" t="s">
        <v>155</v>
      </c>
      <c r="B17" s="133">
        <v>-45</v>
      </c>
      <c r="C17" s="134"/>
      <c r="D17" s="134">
        <v>-69</v>
      </c>
      <c r="E17" s="134"/>
      <c r="F17" s="134">
        <v>-3</v>
      </c>
      <c r="G17" s="134"/>
      <c r="H17" s="133">
        <v>0</v>
      </c>
      <c r="I17" s="134"/>
      <c r="J17" s="134">
        <v>1</v>
      </c>
      <c r="K17" s="134"/>
      <c r="L17" s="134">
        <v>0</v>
      </c>
      <c r="M17" s="134"/>
      <c r="N17" s="133">
        <v>-116</v>
      </c>
      <c r="O17" s="60"/>
      <c r="P17" s="71">
        <v>-67</v>
      </c>
      <c r="Q17" s="135"/>
      <c r="R17" s="71">
        <v>-146</v>
      </c>
      <c r="S17" s="135"/>
      <c r="T17" s="135">
        <v>42</v>
      </c>
      <c r="U17" s="135"/>
      <c r="V17" s="71">
        <v>5</v>
      </c>
      <c r="W17" s="135"/>
      <c r="X17" s="71">
        <v>0</v>
      </c>
      <c r="Y17" s="135"/>
      <c r="Z17" s="71">
        <v>0</v>
      </c>
      <c r="AA17" s="60"/>
      <c r="AB17" s="71">
        <v>-166</v>
      </c>
      <c r="AC17" s="126"/>
      <c r="AD17" s="71">
        <v>-93</v>
      </c>
      <c r="AE17" s="135"/>
      <c r="AF17" s="135">
        <v>-291</v>
      </c>
      <c r="AG17" s="135"/>
      <c r="AH17" s="71">
        <v>-118</v>
      </c>
      <c r="AI17" s="135"/>
      <c r="AJ17" s="135">
        <v>-16</v>
      </c>
      <c r="AK17" s="135"/>
      <c r="AL17" s="71">
        <v>0</v>
      </c>
      <c r="AM17" s="135"/>
      <c r="AN17" s="135">
        <v>0</v>
      </c>
      <c r="AO17" s="60"/>
      <c r="AP17" s="71">
        <v>-518</v>
      </c>
      <c r="AQ17" s="126"/>
      <c r="AR17" s="71">
        <v>-114</v>
      </c>
      <c r="AS17" s="98"/>
      <c r="AT17" s="135">
        <v>-321</v>
      </c>
      <c r="AU17" s="98"/>
      <c r="AV17" s="71">
        <v>-176</v>
      </c>
      <c r="AW17" s="98"/>
      <c r="AX17" s="71">
        <v>-7</v>
      </c>
      <c r="AY17" s="98"/>
      <c r="AZ17" s="135">
        <v>-38</v>
      </c>
      <c r="BA17" s="98"/>
      <c r="BB17" s="135">
        <v>0</v>
      </c>
      <c r="BC17" s="60"/>
      <c r="BD17" s="135">
        <v>-656</v>
      </c>
      <c r="BE17" s="126"/>
      <c r="BF17" s="71">
        <v>-55</v>
      </c>
      <c r="BG17" s="98"/>
      <c r="BH17" s="71">
        <v>-177</v>
      </c>
      <c r="BI17" s="98"/>
      <c r="BJ17" s="135">
        <v>10</v>
      </c>
      <c r="BK17" s="98"/>
      <c r="BL17" s="135">
        <v>-6</v>
      </c>
      <c r="BM17" s="98"/>
      <c r="BN17" s="71">
        <v>38</v>
      </c>
      <c r="BO17" s="98"/>
      <c r="BP17" s="135">
        <v>0</v>
      </c>
      <c r="BQ17" s="60"/>
      <c r="BR17" s="135">
        <v>-190</v>
      </c>
    </row>
    <row r="18" spans="1:70" ht="6.95" customHeight="1">
      <c r="A18" s="82"/>
      <c r="B18" s="125"/>
      <c r="C18" s="125"/>
      <c r="D18" s="130"/>
      <c r="E18" s="125"/>
      <c r="F18" s="130"/>
      <c r="G18" s="125"/>
      <c r="H18" s="125"/>
      <c r="I18" s="125"/>
      <c r="J18" s="130"/>
      <c r="K18" s="125"/>
      <c r="L18" s="130"/>
      <c r="M18" s="125"/>
      <c r="N18" s="125"/>
      <c r="O18" s="60"/>
      <c r="P18" s="60"/>
      <c r="Q18" s="60"/>
      <c r="R18" s="60"/>
      <c r="S18" s="60"/>
      <c r="T18" s="131"/>
      <c r="U18" s="60"/>
      <c r="V18" s="60"/>
      <c r="W18" s="60"/>
      <c r="X18" s="60"/>
      <c r="Y18" s="60"/>
      <c r="Z18" s="60"/>
      <c r="AA18" s="60"/>
      <c r="AB18" s="60"/>
      <c r="AC18" s="126"/>
      <c r="AD18" s="60"/>
      <c r="AE18" s="60"/>
      <c r="AF18" s="131"/>
      <c r="AG18" s="60"/>
      <c r="AH18" s="60"/>
      <c r="AI18" s="60"/>
      <c r="AJ18" s="131"/>
      <c r="AK18" s="60"/>
      <c r="AL18" s="60"/>
      <c r="AM18" s="60"/>
      <c r="AN18" s="131"/>
      <c r="AO18" s="60"/>
      <c r="AP18" s="60"/>
      <c r="AQ18" s="126"/>
      <c r="AR18" s="60"/>
      <c r="AS18" s="60"/>
      <c r="AT18" s="131"/>
      <c r="AU18" s="60"/>
      <c r="AV18" s="60"/>
      <c r="AW18" s="60"/>
      <c r="AX18" s="60"/>
      <c r="AY18" s="60"/>
      <c r="AZ18" s="131"/>
      <c r="BA18" s="60"/>
      <c r="BB18" s="131"/>
      <c r="BC18" s="60"/>
      <c r="BD18" s="131"/>
      <c r="BE18" s="126"/>
      <c r="BF18" s="60"/>
      <c r="BG18" s="60"/>
      <c r="BH18" s="60"/>
      <c r="BI18" s="60"/>
      <c r="BJ18" s="131"/>
      <c r="BK18" s="60"/>
      <c r="BL18" s="131"/>
      <c r="BM18" s="60"/>
      <c r="BN18" s="60"/>
      <c r="BO18" s="60"/>
      <c r="BP18" s="131"/>
      <c r="BQ18" s="60"/>
      <c r="BR18" s="131"/>
    </row>
    <row r="19" spans="1:70" ht="12" customHeight="1">
      <c r="A19" s="82" t="s">
        <v>160</v>
      </c>
      <c r="B19" s="125">
        <v>1928</v>
      </c>
      <c r="C19" s="125"/>
      <c r="D19" s="125">
        <v>1312</v>
      </c>
      <c r="E19" s="125"/>
      <c r="F19" s="125">
        <v>1989</v>
      </c>
      <c r="G19" s="125"/>
      <c r="H19" s="125">
        <v>381</v>
      </c>
      <c r="I19" s="125"/>
      <c r="J19" s="125">
        <v>124</v>
      </c>
      <c r="K19" s="125"/>
      <c r="L19" s="125">
        <v>2</v>
      </c>
      <c r="M19" s="125"/>
      <c r="N19" s="125">
        <v>5736</v>
      </c>
      <c r="O19" s="60"/>
      <c r="P19" s="60">
        <v>2035</v>
      </c>
      <c r="Q19" s="60"/>
      <c r="R19" s="60">
        <v>1288</v>
      </c>
      <c r="S19" s="60"/>
      <c r="T19" s="60">
        <v>1355</v>
      </c>
      <c r="U19" s="60"/>
      <c r="V19" s="60">
        <v>389</v>
      </c>
      <c r="W19" s="60"/>
      <c r="X19" s="60">
        <v>-596</v>
      </c>
      <c r="Y19" s="60"/>
      <c r="Z19" s="60">
        <v>-9</v>
      </c>
      <c r="AA19" s="60"/>
      <c r="AB19" s="60">
        <v>4462</v>
      </c>
      <c r="AC19" s="126"/>
      <c r="AD19" s="60">
        <v>1961</v>
      </c>
      <c r="AE19" s="60"/>
      <c r="AF19" s="60">
        <v>996</v>
      </c>
      <c r="AG19" s="60"/>
      <c r="AH19" s="60">
        <v>1314</v>
      </c>
      <c r="AI19" s="60"/>
      <c r="AJ19" s="60">
        <v>379</v>
      </c>
      <c r="AK19" s="60"/>
      <c r="AL19" s="60">
        <v>-310</v>
      </c>
      <c r="AM19" s="60"/>
      <c r="AN19" s="60">
        <v>7</v>
      </c>
      <c r="AO19" s="60"/>
      <c r="AP19" s="60">
        <v>4347</v>
      </c>
      <c r="AQ19" s="126"/>
      <c r="AR19" s="60">
        <v>1883</v>
      </c>
      <c r="AS19" s="98"/>
      <c r="AT19" s="60">
        <v>931</v>
      </c>
      <c r="AU19" s="98"/>
      <c r="AV19" s="60">
        <v>1589</v>
      </c>
      <c r="AW19" s="98"/>
      <c r="AX19" s="60">
        <v>426</v>
      </c>
      <c r="AY19" s="98"/>
      <c r="AZ19" s="60">
        <v>-4</v>
      </c>
      <c r="BA19" s="98"/>
      <c r="BB19" s="60">
        <v>25</v>
      </c>
      <c r="BC19" s="60"/>
      <c r="BD19" s="60">
        <v>4850</v>
      </c>
      <c r="BE19" s="126"/>
      <c r="BF19" s="60">
        <v>1803</v>
      </c>
      <c r="BG19" s="98"/>
      <c r="BH19" s="60">
        <v>1103</v>
      </c>
      <c r="BI19" s="98"/>
      <c r="BJ19" s="60">
        <v>2535</v>
      </c>
      <c r="BK19" s="98"/>
      <c r="BL19" s="60">
        <v>161</v>
      </c>
      <c r="BM19" s="98"/>
      <c r="BN19" s="60">
        <v>201</v>
      </c>
      <c r="BO19" s="98"/>
      <c r="BP19" s="60">
        <v>-25</v>
      </c>
      <c r="BQ19" s="60"/>
      <c r="BR19" s="60">
        <v>5778</v>
      </c>
    </row>
    <row r="20" spans="1:70" ht="6.95" customHeight="1">
      <c r="A20" s="75"/>
      <c r="B20" s="125"/>
      <c r="C20" s="125"/>
      <c r="D20" s="125"/>
      <c r="E20" s="125"/>
      <c r="F20" s="125"/>
      <c r="G20" s="125"/>
      <c r="H20" s="125"/>
      <c r="I20" s="125"/>
      <c r="J20" s="125"/>
      <c r="K20" s="125"/>
      <c r="L20" s="125"/>
      <c r="M20" s="125"/>
      <c r="N20" s="125"/>
      <c r="O20" s="60"/>
      <c r="P20" s="60"/>
      <c r="Q20" s="60"/>
      <c r="R20" s="60"/>
      <c r="S20" s="60"/>
      <c r="T20" s="60"/>
      <c r="U20" s="60"/>
      <c r="V20" s="60"/>
      <c r="W20" s="60"/>
      <c r="X20" s="60"/>
      <c r="Y20" s="60"/>
      <c r="Z20" s="60"/>
      <c r="AA20" s="60"/>
      <c r="AB20" s="60"/>
      <c r="AC20" s="126"/>
      <c r="AD20" s="60"/>
      <c r="AE20" s="60"/>
      <c r="AF20" s="60"/>
      <c r="AG20" s="60"/>
      <c r="AH20" s="60"/>
      <c r="AI20" s="60"/>
      <c r="AJ20" s="60"/>
      <c r="AK20" s="60"/>
      <c r="AL20" s="60"/>
      <c r="AM20" s="60"/>
      <c r="AN20" s="60"/>
      <c r="AO20" s="60"/>
      <c r="AP20" s="60"/>
      <c r="AQ20" s="126"/>
      <c r="AR20" s="60"/>
      <c r="AS20" s="98"/>
      <c r="AT20" s="60"/>
      <c r="AU20" s="98"/>
      <c r="AV20" s="60"/>
      <c r="AW20" s="98"/>
      <c r="AX20" s="60"/>
      <c r="AY20" s="98"/>
      <c r="AZ20" s="60"/>
      <c r="BA20" s="98"/>
      <c r="BB20" s="60"/>
      <c r="BC20" s="60"/>
      <c r="BD20" s="60"/>
      <c r="BE20" s="126"/>
      <c r="BF20" s="60"/>
      <c r="BG20" s="98"/>
      <c r="BH20" s="60"/>
      <c r="BI20" s="98"/>
      <c r="BJ20" s="60"/>
      <c r="BK20" s="98"/>
      <c r="BL20" s="60"/>
      <c r="BM20" s="98"/>
      <c r="BN20" s="60"/>
      <c r="BO20" s="98"/>
      <c r="BP20" s="60"/>
      <c r="BQ20" s="60"/>
      <c r="BR20" s="60"/>
    </row>
    <row r="21" spans="1:70" ht="12" customHeight="1">
      <c r="A21" s="75" t="s">
        <v>5</v>
      </c>
      <c r="B21" s="128">
        <v>-1412</v>
      </c>
      <c r="C21" s="128"/>
      <c r="D21" s="128">
        <v>-567</v>
      </c>
      <c r="E21" s="128"/>
      <c r="F21" s="128">
        <v>-1166</v>
      </c>
      <c r="G21" s="128"/>
      <c r="H21" s="128">
        <v>-283</v>
      </c>
      <c r="I21" s="128"/>
      <c r="J21" s="128">
        <v>-548</v>
      </c>
      <c r="K21" s="128"/>
      <c r="L21" s="127">
        <v>-2</v>
      </c>
      <c r="M21" s="128"/>
      <c r="N21" s="128">
        <v>-3978</v>
      </c>
      <c r="O21" s="60"/>
      <c r="P21" s="65">
        <v>-1597</v>
      </c>
      <c r="Q21" s="74"/>
      <c r="R21" s="65">
        <v>-647</v>
      </c>
      <c r="S21" s="74"/>
      <c r="T21" s="65">
        <v>-1318</v>
      </c>
      <c r="U21" s="74"/>
      <c r="V21" s="65">
        <v>-333</v>
      </c>
      <c r="W21" s="74"/>
      <c r="X21" s="74">
        <v>-1475</v>
      </c>
      <c r="Y21" s="74"/>
      <c r="Z21" s="74">
        <v>9</v>
      </c>
      <c r="AA21" s="60"/>
      <c r="AB21" s="74">
        <v>-5361</v>
      </c>
      <c r="AC21" s="126"/>
      <c r="AD21" s="74">
        <v>-1606</v>
      </c>
      <c r="AE21" s="74"/>
      <c r="AF21" s="65">
        <v>-634</v>
      </c>
      <c r="AG21" s="74"/>
      <c r="AH21" s="74">
        <v>-1115</v>
      </c>
      <c r="AI21" s="74"/>
      <c r="AJ21" s="74">
        <v>-486</v>
      </c>
      <c r="AK21" s="74"/>
      <c r="AL21" s="65">
        <v>-542</v>
      </c>
      <c r="AM21" s="74"/>
      <c r="AN21" s="74">
        <v>-7</v>
      </c>
      <c r="AO21" s="60"/>
      <c r="AP21" s="74">
        <v>-4390</v>
      </c>
      <c r="AQ21" s="126"/>
      <c r="AR21" s="74">
        <v>-1327</v>
      </c>
      <c r="AS21" s="98"/>
      <c r="AT21" s="65">
        <v>-391</v>
      </c>
      <c r="AU21" s="98"/>
      <c r="AV21" s="65">
        <v>-1357</v>
      </c>
      <c r="AW21" s="98"/>
      <c r="AX21" s="74">
        <v>-298</v>
      </c>
      <c r="AY21" s="98"/>
      <c r="AZ21" s="65">
        <v>-480</v>
      </c>
      <c r="BA21" s="98"/>
      <c r="BB21" s="65">
        <v>-25</v>
      </c>
      <c r="BC21" s="60"/>
      <c r="BD21" s="74">
        <v>-3878</v>
      </c>
      <c r="BE21" s="126"/>
      <c r="BF21" s="65">
        <v>-1404</v>
      </c>
      <c r="BG21" s="98"/>
      <c r="BH21" s="65">
        <v>-559</v>
      </c>
      <c r="BI21" s="98"/>
      <c r="BJ21" s="65">
        <v>-1198</v>
      </c>
      <c r="BK21" s="98"/>
      <c r="BL21" s="74">
        <v>-402</v>
      </c>
      <c r="BM21" s="98"/>
      <c r="BN21" s="74">
        <v>-446</v>
      </c>
      <c r="BO21" s="98"/>
      <c r="BP21" s="74">
        <v>25</v>
      </c>
      <c r="BQ21" s="60"/>
      <c r="BR21" s="74">
        <v>-3984</v>
      </c>
    </row>
    <row r="22" spans="1:70" ht="6.95" customHeight="1">
      <c r="A22" s="82"/>
      <c r="B22" s="130"/>
      <c r="C22" s="125"/>
      <c r="D22" s="130"/>
      <c r="E22" s="125"/>
      <c r="F22" s="130"/>
      <c r="G22" s="125"/>
      <c r="H22" s="130"/>
      <c r="I22" s="125"/>
      <c r="J22" s="130"/>
      <c r="K22" s="125"/>
      <c r="L22" s="125"/>
      <c r="M22" s="125"/>
      <c r="N22" s="130"/>
      <c r="O22" s="60"/>
      <c r="P22" s="60"/>
      <c r="Q22" s="60"/>
      <c r="R22" s="60"/>
      <c r="S22" s="60"/>
      <c r="T22" s="60"/>
      <c r="U22" s="60"/>
      <c r="V22" s="60"/>
      <c r="W22" s="60"/>
      <c r="X22" s="131"/>
      <c r="Y22" s="60"/>
      <c r="Z22" s="131"/>
      <c r="AA22" s="60"/>
      <c r="AB22" s="131"/>
      <c r="AC22" s="126"/>
      <c r="AD22" s="131"/>
      <c r="AE22" s="60"/>
      <c r="AF22" s="60"/>
      <c r="AG22" s="60"/>
      <c r="AH22" s="131"/>
      <c r="AI22" s="60"/>
      <c r="AJ22" s="131"/>
      <c r="AK22" s="60"/>
      <c r="AL22" s="60"/>
      <c r="AM22" s="60"/>
      <c r="AN22" s="131"/>
      <c r="AO22" s="60"/>
      <c r="AP22" s="131"/>
      <c r="AQ22" s="126"/>
      <c r="AR22" s="131"/>
      <c r="AS22" s="60"/>
      <c r="AT22" s="60"/>
      <c r="AU22" s="60"/>
      <c r="AV22" s="60"/>
      <c r="AW22" s="60"/>
      <c r="AX22" s="131"/>
      <c r="AY22" s="60"/>
      <c r="AZ22" s="60"/>
      <c r="BA22" s="60"/>
      <c r="BB22" s="60"/>
      <c r="BC22" s="60"/>
      <c r="BD22" s="131"/>
      <c r="BE22" s="126"/>
      <c r="BF22" s="60"/>
      <c r="BG22" s="60"/>
      <c r="BH22" s="60"/>
      <c r="BI22" s="60"/>
      <c r="BJ22" s="60"/>
      <c r="BK22" s="60"/>
      <c r="BL22" s="131"/>
      <c r="BM22" s="60"/>
      <c r="BN22" s="131"/>
      <c r="BO22" s="60"/>
      <c r="BP22" s="131"/>
      <c r="BQ22" s="60"/>
      <c r="BR22" s="131"/>
    </row>
    <row r="23" spans="1:70" ht="12" customHeight="1">
      <c r="A23" s="82" t="s">
        <v>48</v>
      </c>
      <c r="B23" s="125">
        <v>516</v>
      </c>
      <c r="C23" s="125"/>
      <c r="D23" s="125">
        <v>745</v>
      </c>
      <c r="E23" s="125"/>
      <c r="F23" s="125">
        <v>823</v>
      </c>
      <c r="G23" s="125"/>
      <c r="H23" s="125">
        <v>98</v>
      </c>
      <c r="I23" s="125"/>
      <c r="J23" s="125">
        <v>-424</v>
      </c>
      <c r="K23" s="125"/>
      <c r="L23" s="125">
        <v>0</v>
      </c>
      <c r="M23" s="125"/>
      <c r="N23" s="125">
        <v>1758</v>
      </c>
      <c r="O23" s="60"/>
      <c r="P23" s="60">
        <v>438</v>
      </c>
      <c r="Q23" s="60"/>
      <c r="R23" s="60">
        <v>641</v>
      </c>
      <c r="S23" s="60"/>
      <c r="T23" s="60">
        <v>37</v>
      </c>
      <c r="U23" s="60"/>
      <c r="V23" s="60">
        <v>56</v>
      </c>
      <c r="W23" s="60"/>
      <c r="X23" s="60">
        <v>-2071</v>
      </c>
      <c r="Y23" s="60"/>
      <c r="Z23" s="60">
        <v>0</v>
      </c>
      <c r="AA23" s="60"/>
      <c r="AB23" s="60">
        <v>-899</v>
      </c>
      <c r="AC23" s="126"/>
      <c r="AD23" s="60">
        <v>355</v>
      </c>
      <c r="AE23" s="60"/>
      <c r="AF23" s="60">
        <v>362</v>
      </c>
      <c r="AG23" s="60"/>
      <c r="AH23" s="60">
        <v>199</v>
      </c>
      <c r="AI23" s="60"/>
      <c r="AJ23" s="60">
        <v>-107</v>
      </c>
      <c r="AK23" s="60"/>
      <c r="AL23" s="60">
        <v>-852</v>
      </c>
      <c r="AM23" s="60"/>
      <c r="AN23" s="60">
        <v>0</v>
      </c>
      <c r="AO23" s="60"/>
      <c r="AP23" s="60">
        <v>-43</v>
      </c>
      <c r="AQ23" s="126"/>
      <c r="AR23" s="60">
        <v>556</v>
      </c>
      <c r="AS23" s="98"/>
      <c r="AT23" s="60">
        <v>540</v>
      </c>
      <c r="AU23" s="98"/>
      <c r="AV23" s="60">
        <v>232</v>
      </c>
      <c r="AW23" s="98"/>
      <c r="AX23" s="60">
        <v>128</v>
      </c>
      <c r="AY23" s="98"/>
      <c r="AZ23" s="60">
        <v>-484</v>
      </c>
      <c r="BA23" s="98"/>
      <c r="BB23" s="60">
        <v>0</v>
      </c>
      <c r="BC23" s="60"/>
      <c r="BD23" s="60">
        <v>972</v>
      </c>
      <c r="BE23" s="126"/>
      <c r="BF23" s="60">
        <v>399</v>
      </c>
      <c r="BG23" s="98"/>
      <c r="BH23" s="60">
        <v>544</v>
      </c>
      <c r="BI23" s="98"/>
      <c r="BJ23" s="60">
        <v>1337</v>
      </c>
      <c r="BK23" s="98"/>
      <c r="BL23" s="60">
        <v>-241</v>
      </c>
      <c r="BM23" s="98"/>
      <c r="BN23" s="60">
        <v>-245</v>
      </c>
      <c r="BO23" s="98"/>
      <c r="BP23" s="60">
        <v>0</v>
      </c>
      <c r="BQ23" s="60"/>
      <c r="BR23" s="60">
        <v>1794</v>
      </c>
    </row>
    <row r="24" spans="1:70" ht="6.95" customHeight="1">
      <c r="A24" s="132"/>
      <c r="B24" s="125"/>
      <c r="C24" s="125"/>
      <c r="D24" s="125"/>
      <c r="E24" s="125"/>
      <c r="F24" s="125"/>
      <c r="G24" s="125"/>
      <c r="H24" s="125"/>
      <c r="I24" s="125"/>
      <c r="J24" s="125"/>
      <c r="K24" s="125"/>
      <c r="L24" s="125"/>
      <c r="M24" s="125"/>
      <c r="N24" s="125"/>
      <c r="O24" s="60"/>
      <c r="P24" s="60"/>
      <c r="Q24" s="60"/>
      <c r="R24" s="60"/>
      <c r="S24" s="60"/>
      <c r="T24" s="60"/>
      <c r="U24" s="60"/>
      <c r="V24" s="60"/>
      <c r="W24" s="60"/>
      <c r="X24" s="60"/>
      <c r="Y24" s="60"/>
      <c r="Z24" s="60"/>
      <c r="AA24" s="60"/>
      <c r="AB24" s="60"/>
      <c r="AC24" s="126"/>
      <c r="AD24" s="60"/>
      <c r="AE24" s="60"/>
      <c r="AF24" s="60"/>
      <c r="AG24" s="60"/>
      <c r="AH24" s="60"/>
      <c r="AI24" s="60"/>
      <c r="AJ24" s="60"/>
      <c r="AK24" s="60"/>
      <c r="AL24" s="60"/>
      <c r="AM24" s="60"/>
      <c r="AN24" s="60"/>
      <c r="AO24" s="60"/>
      <c r="AP24" s="60"/>
      <c r="AQ24" s="126"/>
      <c r="AR24" s="60"/>
      <c r="AS24" s="98"/>
      <c r="AT24" s="60"/>
      <c r="AU24" s="98"/>
      <c r="AV24" s="60"/>
      <c r="AW24" s="98"/>
      <c r="AX24" s="60"/>
      <c r="AY24" s="98"/>
      <c r="AZ24" s="60"/>
      <c r="BA24" s="98"/>
      <c r="BB24" s="60"/>
      <c r="BC24" s="60"/>
      <c r="BD24" s="60"/>
      <c r="BE24" s="126"/>
      <c r="BF24" s="60"/>
      <c r="BG24" s="98"/>
      <c r="BH24" s="60"/>
      <c r="BI24" s="98"/>
      <c r="BJ24" s="60"/>
      <c r="BK24" s="98"/>
      <c r="BL24" s="60"/>
      <c r="BM24" s="98"/>
      <c r="BN24" s="60"/>
      <c r="BO24" s="98"/>
      <c r="BP24" s="60"/>
      <c r="BQ24" s="60"/>
      <c r="BR24" s="60"/>
    </row>
    <row r="25" spans="1:70" ht="12" customHeight="1">
      <c r="A25" s="75" t="s">
        <v>157</v>
      </c>
      <c r="B25" s="128">
        <v>-1</v>
      </c>
      <c r="C25" s="128"/>
      <c r="D25" s="127">
        <v>1</v>
      </c>
      <c r="E25" s="128"/>
      <c r="F25" s="127">
        <v>1</v>
      </c>
      <c r="G25" s="128"/>
      <c r="H25" s="127">
        <v>0</v>
      </c>
      <c r="I25" s="128"/>
      <c r="J25" s="127">
        <v>1</v>
      </c>
      <c r="K25" s="128"/>
      <c r="L25" s="127">
        <v>0</v>
      </c>
      <c r="M25" s="128"/>
      <c r="N25" s="128">
        <v>2</v>
      </c>
      <c r="O25" s="60"/>
      <c r="P25" s="65">
        <v>4</v>
      </c>
      <c r="Q25" s="74"/>
      <c r="R25" s="65">
        <v>-1</v>
      </c>
      <c r="S25" s="74"/>
      <c r="T25" s="74">
        <v>0</v>
      </c>
      <c r="U25" s="74"/>
      <c r="V25" s="74">
        <v>-1</v>
      </c>
      <c r="W25" s="74"/>
      <c r="X25" s="65">
        <v>-1</v>
      </c>
      <c r="Y25" s="74"/>
      <c r="Z25" s="74">
        <v>0</v>
      </c>
      <c r="AA25" s="60"/>
      <c r="AB25" s="74">
        <v>1</v>
      </c>
      <c r="AC25" s="126"/>
      <c r="AD25" s="74">
        <v>0</v>
      </c>
      <c r="AE25" s="74"/>
      <c r="AF25" s="74">
        <v>0</v>
      </c>
      <c r="AG25" s="74"/>
      <c r="AH25" s="65">
        <v>-3</v>
      </c>
      <c r="AI25" s="74"/>
      <c r="AJ25" s="74">
        <v>1</v>
      </c>
      <c r="AK25" s="74"/>
      <c r="AL25" s="74">
        <v>0</v>
      </c>
      <c r="AM25" s="74"/>
      <c r="AN25" s="74">
        <v>0</v>
      </c>
      <c r="AO25" s="60"/>
      <c r="AP25" s="65">
        <v>-2</v>
      </c>
      <c r="AQ25" s="126"/>
      <c r="AR25" s="65">
        <v>0</v>
      </c>
      <c r="AS25" s="98"/>
      <c r="AT25" s="65">
        <v>1</v>
      </c>
      <c r="AU25" s="98"/>
      <c r="AV25" s="74">
        <v>0</v>
      </c>
      <c r="AW25" s="98"/>
      <c r="AX25" s="74">
        <v>0</v>
      </c>
      <c r="AY25" s="98"/>
      <c r="AZ25" s="74">
        <v>0</v>
      </c>
      <c r="BA25" s="98"/>
      <c r="BB25" s="74">
        <v>0</v>
      </c>
      <c r="BC25" s="60"/>
      <c r="BD25" s="74">
        <v>1</v>
      </c>
      <c r="BE25" s="126"/>
      <c r="BF25" s="74">
        <v>1</v>
      </c>
      <c r="BG25" s="98"/>
      <c r="BH25" s="74">
        <v>1</v>
      </c>
      <c r="BI25" s="98"/>
      <c r="BJ25" s="74">
        <v>-1</v>
      </c>
      <c r="BK25" s="98"/>
      <c r="BL25" s="74">
        <v>-1</v>
      </c>
      <c r="BM25" s="98"/>
      <c r="BN25" s="74">
        <v>1</v>
      </c>
      <c r="BO25" s="98"/>
      <c r="BP25" s="74">
        <v>0</v>
      </c>
      <c r="BQ25" s="60"/>
      <c r="BR25" s="65">
        <v>1</v>
      </c>
    </row>
    <row r="26" spans="1:70" ht="6.95" customHeight="1">
      <c r="A26" s="82"/>
      <c r="B26" s="130"/>
      <c r="C26" s="125"/>
      <c r="D26" s="125"/>
      <c r="E26" s="125"/>
      <c r="F26" s="125"/>
      <c r="G26" s="125"/>
      <c r="H26" s="125"/>
      <c r="I26" s="125"/>
      <c r="J26" s="125"/>
      <c r="K26" s="125"/>
      <c r="L26" s="125"/>
      <c r="M26" s="125"/>
      <c r="N26" s="130"/>
      <c r="O26" s="60"/>
      <c r="P26" s="60"/>
      <c r="Q26" s="60"/>
      <c r="R26" s="60"/>
      <c r="S26" s="60"/>
      <c r="T26" s="131"/>
      <c r="U26" s="60"/>
      <c r="V26" s="131"/>
      <c r="W26" s="60"/>
      <c r="X26" s="60"/>
      <c r="Y26" s="60"/>
      <c r="Z26" s="131"/>
      <c r="AA26" s="60"/>
      <c r="AB26" s="131"/>
      <c r="AC26" s="126"/>
      <c r="AD26" s="131"/>
      <c r="AE26" s="60"/>
      <c r="AF26" s="131"/>
      <c r="AG26" s="60"/>
      <c r="AH26" s="60"/>
      <c r="AI26" s="60"/>
      <c r="AJ26" s="131"/>
      <c r="AK26" s="60"/>
      <c r="AL26" s="131"/>
      <c r="AM26" s="60"/>
      <c r="AN26" s="131"/>
      <c r="AO26" s="60"/>
      <c r="AP26" s="60"/>
      <c r="AQ26" s="126"/>
      <c r="AR26" s="60"/>
      <c r="AS26" s="60"/>
      <c r="AT26" s="74"/>
      <c r="AU26" s="60"/>
      <c r="AV26" s="131"/>
      <c r="AW26" s="60"/>
      <c r="AX26" s="131"/>
      <c r="AY26" s="60"/>
      <c r="AZ26" s="131"/>
      <c r="BA26" s="60"/>
      <c r="BB26" s="131"/>
      <c r="BC26" s="60"/>
      <c r="BD26" s="131"/>
      <c r="BE26" s="126"/>
      <c r="BF26" s="131"/>
      <c r="BG26" s="60"/>
      <c r="BH26" s="131"/>
      <c r="BI26" s="60"/>
      <c r="BJ26" s="131"/>
      <c r="BK26" s="60"/>
      <c r="BL26" s="131"/>
      <c r="BM26" s="60"/>
      <c r="BN26" s="131"/>
      <c r="BO26" s="60"/>
      <c r="BP26" s="131"/>
      <c r="BQ26" s="60"/>
      <c r="BR26" s="60"/>
    </row>
    <row r="27" spans="1:70" ht="12" customHeight="1" thickBot="1">
      <c r="A27" s="82" t="s">
        <v>158</v>
      </c>
      <c r="B27" s="136">
        <v>515</v>
      </c>
      <c r="C27" s="128"/>
      <c r="D27" s="136">
        <v>746</v>
      </c>
      <c r="E27" s="128"/>
      <c r="F27" s="136">
        <v>824</v>
      </c>
      <c r="G27" s="128"/>
      <c r="H27" s="136">
        <v>98</v>
      </c>
      <c r="I27" s="128"/>
      <c r="J27" s="136">
        <v>-423</v>
      </c>
      <c r="K27" s="128"/>
      <c r="L27" s="136">
        <v>0</v>
      </c>
      <c r="M27" s="128"/>
      <c r="N27" s="136">
        <v>1760</v>
      </c>
      <c r="O27" s="60"/>
      <c r="P27" s="73">
        <v>442</v>
      </c>
      <c r="Q27" s="74"/>
      <c r="R27" s="73">
        <v>640</v>
      </c>
      <c r="S27" s="74"/>
      <c r="T27" s="73">
        <v>37</v>
      </c>
      <c r="U27" s="74"/>
      <c r="V27" s="73">
        <v>55</v>
      </c>
      <c r="W27" s="74"/>
      <c r="X27" s="73">
        <v>-2072</v>
      </c>
      <c r="Y27" s="74"/>
      <c r="Z27" s="73">
        <v>0</v>
      </c>
      <c r="AA27" s="60"/>
      <c r="AB27" s="73">
        <v>-898</v>
      </c>
      <c r="AC27" s="126"/>
      <c r="AD27" s="73">
        <v>355</v>
      </c>
      <c r="AE27" s="74"/>
      <c r="AF27" s="73">
        <v>362</v>
      </c>
      <c r="AG27" s="74"/>
      <c r="AH27" s="73">
        <v>196</v>
      </c>
      <c r="AI27" s="74"/>
      <c r="AJ27" s="73">
        <v>-106</v>
      </c>
      <c r="AK27" s="74"/>
      <c r="AL27" s="73">
        <v>-852</v>
      </c>
      <c r="AM27" s="74"/>
      <c r="AN27" s="73">
        <v>0</v>
      </c>
      <c r="AO27" s="60"/>
      <c r="AP27" s="73">
        <v>-45</v>
      </c>
      <c r="AQ27" s="126"/>
      <c r="AR27" s="73">
        <v>556</v>
      </c>
      <c r="AS27" s="98"/>
      <c r="AT27" s="73">
        <v>541</v>
      </c>
      <c r="AU27" s="98"/>
      <c r="AV27" s="73">
        <v>232</v>
      </c>
      <c r="AW27" s="98"/>
      <c r="AX27" s="73">
        <v>128</v>
      </c>
      <c r="AY27" s="98"/>
      <c r="AZ27" s="73">
        <v>-484</v>
      </c>
      <c r="BA27" s="98"/>
      <c r="BB27" s="73">
        <v>0</v>
      </c>
      <c r="BC27" s="60"/>
      <c r="BD27" s="73">
        <v>973</v>
      </c>
      <c r="BE27" s="126"/>
      <c r="BF27" s="73">
        <v>400</v>
      </c>
      <c r="BG27" s="98"/>
      <c r="BH27" s="73">
        <v>545</v>
      </c>
      <c r="BI27" s="98"/>
      <c r="BJ27" s="73">
        <v>1336</v>
      </c>
      <c r="BK27" s="98"/>
      <c r="BL27" s="73">
        <v>-242</v>
      </c>
      <c r="BM27" s="98"/>
      <c r="BN27" s="73">
        <v>-244</v>
      </c>
      <c r="BO27" s="98"/>
      <c r="BP27" s="73">
        <v>0</v>
      </c>
      <c r="BQ27" s="60"/>
      <c r="BR27" s="73">
        <v>1795</v>
      </c>
    </row>
    <row r="28" spans="1:70" ht="12" customHeight="1">
      <c r="A28" s="75"/>
      <c r="B28" s="137"/>
      <c r="C28" s="125"/>
      <c r="D28" s="137"/>
      <c r="E28" s="125"/>
      <c r="F28" s="137"/>
      <c r="G28" s="125"/>
      <c r="H28" s="137"/>
      <c r="I28" s="125"/>
      <c r="J28" s="137"/>
      <c r="K28" s="125"/>
      <c r="L28" s="137"/>
      <c r="M28" s="125"/>
      <c r="N28" s="137"/>
      <c r="O28" s="60"/>
      <c r="P28" s="66"/>
      <c r="Q28" s="66"/>
      <c r="R28" s="66"/>
      <c r="S28" s="66"/>
      <c r="T28" s="66"/>
      <c r="U28" s="60"/>
      <c r="V28" s="66"/>
      <c r="W28" s="60"/>
      <c r="X28" s="66"/>
      <c r="Y28" s="60"/>
      <c r="Z28" s="66"/>
      <c r="AA28" s="60"/>
      <c r="AB28" s="66">
        <f>+AB27-SUM(P27:Z27)</f>
        <v>0</v>
      </c>
      <c r="AC28" s="126"/>
      <c r="AD28" s="66"/>
      <c r="AE28" s="66"/>
      <c r="AF28" s="66"/>
      <c r="AG28" s="66"/>
      <c r="AH28" s="66"/>
      <c r="AI28" s="60"/>
      <c r="AJ28" s="66"/>
      <c r="AK28" s="60"/>
      <c r="AL28" s="66"/>
      <c r="AM28" s="60"/>
      <c r="AN28" s="66"/>
      <c r="AO28" s="60"/>
      <c r="AP28" s="66">
        <f>+AP27-SUM(AD27:AN27)</f>
        <v>0</v>
      </c>
      <c r="AQ28" s="126"/>
      <c r="AR28" s="66"/>
      <c r="AS28" s="66"/>
      <c r="AT28" s="66"/>
      <c r="AU28" s="66"/>
      <c r="AV28" s="66"/>
      <c r="AW28" s="60"/>
      <c r="AX28" s="66"/>
      <c r="AY28" s="60"/>
      <c r="AZ28" s="66"/>
      <c r="BA28" s="60"/>
      <c r="BB28" s="66"/>
      <c r="BC28" s="60"/>
      <c r="BD28" s="66"/>
      <c r="BE28" s="126"/>
      <c r="BF28" s="66"/>
      <c r="BG28" s="66"/>
      <c r="BH28" s="66"/>
      <c r="BI28" s="66"/>
      <c r="BJ28" s="66"/>
      <c r="BK28" s="60"/>
      <c r="BL28" s="66"/>
      <c r="BM28" s="60"/>
      <c r="BN28" s="66"/>
      <c r="BO28" s="60"/>
      <c r="BP28" s="66"/>
      <c r="BQ28" s="60"/>
      <c r="BR28" s="66"/>
    </row>
    <row r="29" spans="1:70" ht="12" customHeight="1">
      <c r="A29" s="16" t="s">
        <v>78</v>
      </c>
      <c r="B29" s="137"/>
      <c r="C29" s="125"/>
      <c r="D29" s="137"/>
      <c r="E29" s="125"/>
      <c r="F29" s="137"/>
      <c r="G29" s="125"/>
      <c r="H29" s="137"/>
      <c r="I29" s="125"/>
      <c r="J29" s="137"/>
      <c r="K29" s="125"/>
      <c r="L29" s="137"/>
      <c r="M29" s="125"/>
      <c r="N29" s="137"/>
      <c r="O29" s="60"/>
      <c r="P29" s="60"/>
      <c r="Q29" s="60"/>
      <c r="R29" s="60"/>
      <c r="S29" s="60"/>
      <c r="T29" s="60"/>
      <c r="U29" s="60"/>
      <c r="V29" s="60"/>
      <c r="W29" s="60"/>
      <c r="X29" s="60"/>
      <c r="Y29" s="60"/>
      <c r="Z29" s="60"/>
      <c r="AA29" s="60"/>
      <c r="AB29" s="60"/>
      <c r="AC29" s="126"/>
      <c r="AD29" s="60"/>
      <c r="AE29" s="60"/>
      <c r="AF29" s="60"/>
      <c r="AG29" s="60"/>
      <c r="AH29" s="60"/>
      <c r="AI29" s="60"/>
      <c r="AJ29" s="60"/>
      <c r="AK29" s="60"/>
      <c r="AL29" s="60"/>
      <c r="AM29" s="60"/>
      <c r="AN29" s="60"/>
      <c r="AO29" s="60"/>
      <c r="AP29" s="60"/>
      <c r="AQ29" s="126"/>
      <c r="AR29" s="60"/>
      <c r="AS29" s="60"/>
      <c r="AT29" s="60"/>
      <c r="AU29" s="60"/>
      <c r="AV29" s="60"/>
      <c r="AW29" s="60"/>
      <c r="AX29" s="60"/>
      <c r="AY29" s="60"/>
      <c r="AZ29" s="60"/>
      <c r="BA29" s="60"/>
      <c r="BB29" s="60"/>
      <c r="BC29" s="60"/>
      <c r="BD29" s="60"/>
      <c r="BE29" s="126"/>
      <c r="BF29" s="60"/>
      <c r="BG29" s="60"/>
      <c r="BH29" s="60"/>
      <c r="BI29" s="60"/>
      <c r="BJ29" s="60"/>
      <c r="BK29" s="60"/>
      <c r="BL29" s="60"/>
      <c r="BM29" s="60"/>
      <c r="BN29" s="60"/>
      <c r="BO29" s="60"/>
      <c r="BP29" s="60"/>
      <c r="BQ29" s="60"/>
      <c r="BR29" s="60"/>
    </row>
    <row r="30" spans="1:70" ht="6.95" customHeight="1">
      <c r="A30" s="82"/>
      <c r="B30" s="137"/>
      <c r="C30" s="125"/>
      <c r="D30" s="137"/>
      <c r="E30" s="125"/>
      <c r="F30" s="137"/>
      <c r="G30" s="125"/>
      <c r="H30" s="137"/>
      <c r="I30" s="125"/>
      <c r="J30" s="137"/>
      <c r="K30" s="125"/>
      <c r="L30" s="137"/>
      <c r="M30" s="125"/>
      <c r="N30" s="137"/>
      <c r="O30" s="60"/>
      <c r="P30" s="60"/>
      <c r="Q30" s="60"/>
      <c r="R30" s="60"/>
      <c r="S30" s="60"/>
      <c r="T30" s="60"/>
      <c r="U30" s="60"/>
      <c r="V30" s="60"/>
      <c r="W30" s="60"/>
      <c r="X30" s="60"/>
      <c r="Y30" s="60"/>
      <c r="Z30" s="60"/>
      <c r="AA30" s="60"/>
      <c r="AB30" s="60"/>
      <c r="AC30" s="126"/>
      <c r="AD30" s="60"/>
      <c r="AE30" s="60"/>
      <c r="AF30" s="60"/>
      <c r="AG30" s="60"/>
      <c r="AH30" s="60"/>
      <c r="AI30" s="60"/>
      <c r="AJ30" s="60"/>
      <c r="AK30" s="60"/>
      <c r="AL30" s="60"/>
      <c r="AM30" s="60"/>
      <c r="AN30" s="60"/>
      <c r="AO30" s="60"/>
      <c r="AP30" s="60"/>
      <c r="AQ30" s="126"/>
      <c r="AR30" s="60"/>
      <c r="AS30" s="60"/>
      <c r="AT30" s="60"/>
      <c r="AU30" s="60"/>
      <c r="AV30" s="60"/>
      <c r="AW30" s="60"/>
      <c r="AX30" s="60"/>
      <c r="AY30" s="60"/>
      <c r="AZ30" s="60"/>
      <c r="BA30" s="60"/>
      <c r="BB30" s="60"/>
      <c r="BC30" s="60"/>
      <c r="BD30" s="60"/>
      <c r="BE30" s="126"/>
      <c r="BF30" s="60"/>
      <c r="BG30" s="60"/>
      <c r="BH30" s="60"/>
      <c r="BI30" s="60"/>
      <c r="BJ30" s="60"/>
      <c r="BK30" s="60"/>
      <c r="BL30" s="60"/>
      <c r="BM30" s="60"/>
      <c r="BN30" s="60"/>
      <c r="BO30" s="60"/>
      <c r="BP30" s="60"/>
      <c r="BQ30" s="60"/>
      <c r="BR30" s="60"/>
    </row>
    <row r="31" spans="1:70" ht="12" customHeight="1">
      <c r="A31" s="75" t="s">
        <v>44</v>
      </c>
      <c r="B31" s="137">
        <f>+B27</f>
        <v>515</v>
      </c>
      <c r="C31" s="125"/>
      <c r="D31" s="137">
        <f>+D27</f>
        <v>746</v>
      </c>
      <c r="E31" s="125"/>
      <c r="F31" s="137">
        <f>+F27</f>
        <v>824</v>
      </c>
      <c r="G31" s="125"/>
      <c r="H31" s="137">
        <f>+H27</f>
        <v>98</v>
      </c>
      <c r="I31" s="125"/>
      <c r="J31" s="137">
        <f>+J27</f>
        <v>-423</v>
      </c>
      <c r="K31" s="125"/>
      <c r="L31" s="137">
        <f>+L27</f>
        <v>0</v>
      </c>
      <c r="M31" s="125"/>
      <c r="N31" s="137">
        <f>+N27</f>
        <v>1760</v>
      </c>
      <c r="O31" s="60"/>
      <c r="P31" s="60">
        <f>+P27</f>
        <v>442</v>
      </c>
      <c r="Q31" s="60"/>
      <c r="R31" s="60">
        <f>+R27</f>
        <v>640</v>
      </c>
      <c r="S31" s="60"/>
      <c r="T31" s="60">
        <f>+T27</f>
        <v>37</v>
      </c>
      <c r="U31" s="60"/>
      <c r="V31" s="60">
        <f>+V27</f>
        <v>55</v>
      </c>
      <c r="W31" s="60"/>
      <c r="X31" s="60">
        <f>+X27</f>
        <v>-2072</v>
      </c>
      <c r="Y31" s="60"/>
      <c r="Z31" s="60">
        <f>+Z27</f>
        <v>0</v>
      </c>
      <c r="AA31" s="60"/>
      <c r="AB31" s="60">
        <f>+AB27</f>
        <v>-898</v>
      </c>
      <c r="AC31" s="126"/>
      <c r="AD31" s="60">
        <f>+AD27</f>
        <v>355</v>
      </c>
      <c r="AE31" s="60"/>
      <c r="AF31" s="60">
        <f>+AF27</f>
        <v>362</v>
      </c>
      <c r="AG31" s="60"/>
      <c r="AH31" s="60">
        <f>+AH27</f>
        <v>196</v>
      </c>
      <c r="AI31" s="60"/>
      <c r="AJ31" s="60">
        <f>+AJ27</f>
        <v>-106</v>
      </c>
      <c r="AK31" s="60"/>
      <c r="AL31" s="60">
        <f>+AL27</f>
        <v>-852</v>
      </c>
      <c r="AM31" s="60"/>
      <c r="AN31" s="60">
        <f>+AN27</f>
        <v>0</v>
      </c>
      <c r="AO31" s="60"/>
      <c r="AP31" s="60">
        <f>+AP27</f>
        <v>-45</v>
      </c>
      <c r="AQ31" s="126"/>
      <c r="AR31" s="60">
        <f>+AR27</f>
        <v>556</v>
      </c>
      <c r="AS31" s="60"/>
      <c r="AT31" s="60">
        <f>+AT27</f>
        <v>541</v>
      </c>
      <c r="AU31" s="60"/>
      <c r="AV31" s="60">
        <f>+AV27</f>
        <v>232</v>
      </c>
      <c r="AW31" s="60"/>
      <c r="AX31" s="60">
        <f>+AX27</f>
        <v>128</v>
      </c>
      <c r="AY31" s="60"/>
      <c r="AZ31" s="60">
        <f>+AZ27</f>
        <v>-484</v>
      </c>
      <c r="BA31" s="60"/>
      <c r="BB31" s="60">
        <f>+BB27</f>
        <v>0</v>
      </c>
      <c r="BC31" s="60"/>
      <c r="BD31" s="60">
        <f>+BD27</f>
        <v>973</v>
      </c>
      <c r="BE31" s="126"/>
      <c r="BF31" s="60">
        <f>+BF27</f>
        <v>400</v>
      </c>
      <c r="BG31" s="60"/>
      <c r="BH31" s="60">
        <f>+BH27</f>
        <v>545</v>
      </c>
      <c r="BI31" s="60"/>
      <c r="BJ31" s="60">
        <f>+BJ27</f>
        <v>1336</v>
      </c>
      <c r="BK31" s="60"/>
      <c r="BL31" s="60">
        <f>+BL27</f>
        <v>-242</v>
      </c>
      <c r="BM31" s="60"/>
      <c r="BN31" s="60">
        <f>+BN27</f>
        <v>-244</v>
      </c>
      <c r="BO31" s="60"/>
      <c r="BP31" s="60">
        <f>+BP27</f>
        <v>0</v>
      </c>
      <c r="BQ31" s="60"/>
      <c r="BR31" s="60">
        <f>+BR27</f>
        <v>1795</v>
      </c>
    </row>
    <row r="32" spans="1:70" ht="12" customHeight="1">
      <c r="A32" s="75" t="s">
        <v>8</v>
      </c>
      <c r="B32" s="137"/>
      <c r="C32" s="125"/>
      <c r="D32" s="137"/>
      <c r="E32" s="125"/>
      <c r="F32" s="137"/>
      <c r="G32" s="125"/>
      <c r="H32" s="137"/>
      <c r="I32" s="125"/>
      <c r="J32" s="137"/>
      <c r="K32" s="125"/>
      <c r="L32" s="137"/>
      <c r="M32" s="125"/>
      <c r="N32" s="137"/>
      <c r="O32" s="60"/>
      <c r="P32" s="60">
        <v>11</v>
      </c>
      <c r="Q32" s="60"/>
      <c r="R32" s="60">
        <v>10</v>
      </c>
      <c r="S32" s="60"/>
      <c r="T32" s="60">
        <v>-3</v>
      </c>
      <c r="U32" s="60"/>
      <c r="V32" s="60">
        <v>2</v>
      </c>
      <c r="W32" s="60"/>
      <c r="X32" s="60">
        <v>-1</v>
      </c>
      <c r="Y32" s="60"/>
      <c r="Z32" s="60">
        <v>0</v>
      </c>
      <c r="AA32" s="60"/>
      <c r="AB32" s="60">
        <v>19</v>
      </c>
      <c r="AC32" s="126"/>
      <c r="AD32" s="60">
        <v>27</v>
      </c>
      <c r="AE32" s="60"/>
      <c r="AF32" s="60">
        <v>18</v>
      </c>
      <c r="AG32" s="60"/>
      <c r="AH32" s="60">
        <v>-4</v>
      </c>
      <c r="AI32" s="60"/>
      <c r="AJ32" s="60">
        <v>2</v>
      </c>
      <c r="AK32" s="60"/>
      <c r="AL32" s="60">
        <v>-5</v>
      </c>
      <c r="AM32" s="60"/>
      <c r="AN32" s="60">
        <v>0</v>
      </c>
      <c r="AO32" s="60"/>
      <c r="AP32" s="60">
        <v>38</v>
      </c>
      <c r="AQ32" s="126"/>
      <c r="AR32" s="60">
        <v>47</v>
      </c>
      <c r="AS32" s="60"/>
      <c r="AT32" s="60">
        <v>36</v>
      </c>
      <c r="AU32" s="60"/>
      <c r="AV32" s="60">
        <v>16</v>
      </c>
      <c r="AW32" s="60"/>
      <c r="AX32" s="60">
        <v>4</v>
      </c>
      <c r="AY32" s="60"/>
      <c r="AZ32" s="60">
        <v>-6</v>
      </c>
      <c r="BA32" s="60"/>
      <c r="BB32" s="60">
        <v>0</v>
      </c>
      <c r="BC32" s="60"/>
      <c r="BD32" s="60">
        <v>97</v>
      </c>
      <c r="BE32" s="126"/>
      <c r="BF32" s="60">
        <v>23</v>
      </c>
      <c r="BG32" s="60"/>
      <c r="BH32" s="60">
        <v>27</v>
      </c>
      <c r="BI32" s="60"/>
      <c r="BJ32" s="60">
        <v>66</v>
      </c>
      <c r="BK32" s="60"/>
      <c r="BL32" s="60">
        <v>2</v>
      </c>
      <c r="BM32" s="60"/>
      <c r="BN32" s="60">
        <v>-17</v>
      </c>
      <c r="BO32" s="60"/>
      <c r="BP32" s="60">
        <f>+BP28</f>
        <v>0</v>
      </c>
      <c r="BQ32" s="60"/>
      <c r="BR32" s="60">
        <v>101</v>
      </c>
    </row>
    <row r="33" spans="1:70" ht="12" customHeight="1">
      <c r="A33" s="75" t="s">
        <v>76</v>
      </c>
      <c r="B33" s="134">
        <v>0</v>
      </c>
      <c r="C33" s="125"/>
      <c r="D33" s="134">
        <v>0</v>
      </c>
      <c r="E33" s="125"/>
      <c r="F33" s="134">
        <v>0</v>
      </c>
      <c r="G33" s="125"/>
      <c r="H33" s="134">
        <v>0</v>
      </c>
      <c r="I33" s="125"/>
      <c r="J33" s="134">
        <v>-149</v>
      </c>
      <c r="K33" s="125"/>
      <c r="L33" s="134">
        <v>0</v>
      </c>
      <c r="M33" s="125"/>
      <c r="N33" s="134">
        <v>-149</v>
      </c>
      <c r="O33" s="60"/>
      <c r="P33" s="66">
        <v>0</v>
      </c>
      <c r="Q33" s="66"/>
      <c r="R33" s="66">
        <v>0</v>
      </c>
      <c r="S33" s="66"/>
      <c r="T33" s="66">
        <v>0</v>
      </c>
      <c r="U33" s="66"/>
      <c r="V33" s="66">
        <v>0</v>
      </c>
      <c r="W33" s="98"/>
      <c r="X33" s="98">
        <v>537</v>
      </c>
      <c r="Y33" s="60"/>
      <c r="Z33" s="60">
        <v>0</v>
      </c>
      <c r="AA33" s="60"/>
      <c r="AB33" s="60">
        <v>537</v>
      </c>
      <c r="AC33" s="126"/>
      <c r="AD33" s="60">
        <v>0</v>
      </c>
      <c r="AE33" s="60"/>
      <c r="AF33" s="60">
        <v>0</v>
      </c>
      <c r="AG33" s="60"/>
      <c r="AH33" s="60">
        <v>0</v>
      </c>
      <c r="AI33" s="60"/>
      <c r="AJ33" s="60">
        <v>0</v>
      </c>
      <c r="AK33" s="60"/>
      <c r="AL33" s="60">
        <v>482</v>
      </c>
      <c r="AM33" s="60"/>
      <c r="AN33" s="60">
        <v>0</v>
      </c>
      <c r="AO33" s="60"/>
      <c r="AP33" s="60">
        <v>482</v>
      </c>
      <c r="AQ33" s="126"/>
      <c r="AR33" s="60">
        <v>0</v>
      </c>
      <c r="AS33" s="60"/>
      <c r="AT33" s="60">
        <v>0</v>
      </c>
      <c r="AU33" s="60"/>
      <c r="AV33" s="60">
        <v>0</v>
      </c>
      <c r="AW33" s="60"/>
      <c r="AX33" s="60">
        <v>0</v>
      </c>
      <c r="AY33" s="60"/>
      <c r="AZ33" s="60">
        <v>-157</v>
      </c>
      <c r="BA33" s="60"/>
      <c r="BB33" s="60">
        <v>0</v>
      </c>
      <c r="BC33" s="60"/>
      <c r="BD33" s="60">
        <v>-157</v>
      </c>
      <c r="BE33" s="126"/>
      <c r="BF33" s="60">
        <v>0</v>
      </c>
      <c r="BG33" s="60"/>
      <c r="BH33" s="60">
        <v>0</v>
      </c>
      <c r="BI33" s="60"/>
      <c r="BJ33" s="60">
        <v>0</v>
      </c>
      <c r="BK33" s="60"/>
      <c r="BL33" s="60">
        <v>0</v>
      </c>
      <c r="BM33" s="60"/>
      <c r="BN33" s="60">
        <v>154</v>
      </c>
      <c r="BO33" s="60"/>
      <c r="BP33" s="60">
        <v>0</v>
      </c>
      <c r="BQ33" s="60"/>
      <c r="BR33" s="60">
        <v>154</v>
      </c>
    </row>
    <row r="34" spans="1:70" ht="12" customHeight="1">
      <c r="A34" s="75" t="s">
        <v>125</v>
      </c>
      <c r="B34" s="125">
        <v>0</v>
      </c>
      <c r="C34" s="125"/>
      <c r="D34" s="125">
        <v>0</v>
      </c>
      <c r="E34" s="125"/>
      <c r="F34" s="125">
        <v>0</v>
      </c>
      <c r="G34" s="125"/>
      <c r="H34" s="125">
        <v>0</v>
      </c>
      <c r="I34" s="125"/>
      <c r="J34" s="125">
        <v>0</v>
      </c>
      <c r="K34" s="125"/>
      <c r="L34" s="125">
        <v>0</v>
      </c>
      <c r="M34" s="125"/>
      <c r="N34" s="125">
        <v>0</v>
      </c>
      <c r="O34" s="60"/>
      <c r="P34" s="60">
        <v>0</v>
      </c>
      <c r="Q34" s="60"/>
      <c r="R34" s="60">
        <v>0</v>
      </c>
      <c r="S34" s="60"/>
      <c r="T34" s="60">
        <v>0</v>
      </c>
      <c r="U34" s="60"/>
      <c r="V34" s="60">
        <v>0</v>
      </c>
      <c r="W34" s="60"/>
      <c r="X34" s="60">
        <v>0</v>
      </c>
      <c r="Y34" s="60"/>
      <c r="Z34" s="60">
        <v>0</v>
      </c>
      <c r="AA34" s="60"/>
      <c r="AB34" s="60">
        <v>0</v>
      </c>
      <c r="AC34" s="126"/>
      <c r="AD34" s="60">
        <v>0</v>
      </c>
      <c r="AE34" s="60"/>
      <c r="AF34" s="60">
        <v>0</v>
      </c>
      <c r="AG34" s="60"/>
      <c r="AH34" s="60">
        <v>-62.478999999999999</v>
      </c>
      <c r="AI34" s="60"/>
      <c r="AJ34" s="60">
        <v>0</v>
      </c>
      <c r="AK34" s="60"/>
      <c r="AL34" s="60">
        <v>0</v>
      </c>
      <c r="AM34" s="60"/>
      <c r="AN34" s="60">
        <v>0</v>
      </c>
      <c r="AO34" s="60"/>
      <c r="AP34" s="60">
        <v>-62.478999999999999</v>
      </c>
      <c r="AQ34" s="126"/>
      <c r="AR34" s="60">
        <v>5</v>
      </c>
      <c r="AS34" s="98"/>
      <c r="AT34" s="60">
        <v>0</v>
      </c>
      <c r="AU34" s="98"/>
      <c r="AV34" s="60">
        <v>-3.9860000000000002</v>
      </c>
      <c r="AW34" s="98"/>
      <c r="AX34" s="60">
        <v>0</v>
      </c>
      <c r="AY34" s="98"/>
      <c r="AZ34" s="60">
        <v>0</v>
      </c>
      <c r="BA34" s="98"/>
      <c r="BB34" s="60">
        <v>0</v>
      </c>
      <c r="BC34" s="60"/>
      <c r="BD34" s="60">
        <v>1.014</v>
      </c>
      <c r="BE34" s="126"/>
      <c r="BF34" s="60">
        <v>0</v>
      </c>
      <c r="BG34" s="98"/>
      <c r="BH34" s="60">
        <v>0</v>
      </c>
      <c r="BI34" s="98"/>
      <c r="BJ34" s="60">
        <v>-7.7830000000000004</v>
      </c>
      <c r="BK34" s="98"/>
      <c r="BL34" s="60">
        <v>0</v>
      </c>
      <c r="BM34" s="98"/>
      <c r="BN34" s="60">
        <v>0</v>
      </c>
      <c r="BO34" s="98"/>
      <c r="BP34" s="60">
        <v>0</v>
      </c>
      <c r="BQ34" s="60"/>
      <c r="BR34" s="60">
        <v>-7.7830000000000004</v>
      </c>
    </row>
    <row r="35" spans="1:70" ht="12" customHeight="1">
      <c r="A35" s="75" t="s">
        <v>77</v>
      </c>
      <c r="B35" s="128">
        <v>0</v>
      </c>
      <c r="C35" s="128"/>
      <c r="D35" s="128">
        <v>0</v>
      </c>
      <c r="E35" s="128"/>
      <c r="F35" s="127">
        <v>0</v>
      </c>
      <c r="G35" s="128"/>
      <c r="H35" s="127">
        <v>0</v>
      </c>
      <c r="I35" s="128"/>
      <c r="J35" s="127">
        <v>0</v>
      </c>
      <c r="K35" s="128"/>
      <c r="L35" s="127">
        <v>0</v>
      </c>
      <c r="M35" s="128"/>
      <c r="N35" s="127">
        <v>0</v>
      </c>
      <c r="O35" s="60"/>
      <c r="P35" s="65">
        <v>0</v>
      </c>
      <c r="Q35" s="74"/>
      <c r="R35" s="65">
        <v>0</v>
      </c>
      <c r="S35" s="74"/>
      <c r="T35" s="74">
        <v>0</v>
      </c>
      <c r="U35" s="74"/>
      <c r="V35" s="65">
        <v>0</v>
      </c>
      <c r="W35" s="74"/>
      <c r="X35" s="65">
        <v>0</v>
      </c>
      <c r="Y35" s="74"/>
      <c r="Z35" s="65">
        <v>0</v>
      </c>
      <c r="AA35" s="60"/>
      <c r="AB35" s="74">
        <v>0</v>
      </c>
      <c r="AC35" s="126"/>
      <c r="AD35" s="65">
        <v>0</v>
      </c>
      <c r="AE35" s="74"/>
      <c r="AF35" s="74">
        <v>0</v>
      </c>
      <c r="AG35" s="74"/>
      <c r="AH35" s="65">
        <v>22.103000000000002</v>
      </c>
      <c r="AI35" s="74"/>
      <c r="AJ35" s="65">
        <v>0</v>
      </c>
      <c r="AK35" s="74"/>
      <c r="AL35" s="65">
        <v>0</v>
      </c>
      <c r="AM35" s="74"/>
      <c r="AN35" s="65">
        <v>0</v>
      </c>
      <c r="AO35" s="60"/>
      <c r="AP35" s="74">
        <v>22.103000000000002</v>
      </c>
      <c r="AQ35" s="126"/>
      <c r="AR35" s="65">
        <v>0</v>
      </c>
      <c r="AS35" s="98"/>
      <c r="AT35" s="74">
        <v>0</v>
      </c>
      <c r="AU35" s="98"/>
      <c r="AV35" s="74">
        <v>19.388999999999999</v>
      </c>
      <c r="AW35" s="98"/>
      <c r="AX35" s="65">
        <v>0</v>
      </c>
      <c r="AY35" s="98"/>
      <c r="AZ35" s="74">
        <v>0</v>
      </c>
      <c r="BA35" s="98"/>
      <c r="BB35" s="65">
        <v>0</v>
      </c>
      <c r="BC35" s="60"/>
      <c r="BD35" s="65">
        <v>19.388999999999999</v>
      </c>
      <c r="BE35" s="126"/>
      <c r="BF35" s="65">
        <v>0</v>
      </c>
      <c r="BG35" s="98"/>
      <c r="BH35" s="65">
        <v>0</v>
      </c>
      <c r="BI35" s="98"/>
      <c r="BJ35" s="74">
        <v>10</v>
      </c>
      <c r="BK35" s="98"/>
      <c r="BL35" s="65">
        <v>0</v>
      </c>
      <c r="BM35" s="98"/>
      <c r="BN35" s="65">
        <v>0</v>
      </c>
      <c r="BO35" s="98"/>
      <c r="BP35" s="65">
        <v>0</v>
      </c>
      <c r="BQ35" s="60"/>
      <c r="BR35" s="65">
        <v>10</v>
      </c>
    </row>
    <row r="36" spans="1:70" ht="6.95" customHeight="1">
      <c r="B36" s="138"/>
      <c r="C36" s="137"/>
      <c r="D36" s="138"/>
      <c r="E36" s="137"/>
      <c r="F36" s="137"/>
      <c r="G36" s="137"/>
      <c r="H36" s="137"/>
      <c r="I36" s="137"/>
      <c r="J36" s="137"/>
      <c r="K36" s="137"/>
      <c r="L36" s="137"/>
      <c r="M36" s="125"/>
      <c r="N36" s="137"/>
      <c r="O36" s="60"/>
      <c r="P36" s="139"/>
      <c r="Q36" s="139"/>
      <c r="R36" s="139"/>
      <c r="S36" s="139"/>
      <c r="T36" s="140"/>
      <c r="U36" s="139"/>
      <c r="V36" s="139"/>
      <c r="W36" s="139"/>
      <c r="X36" s="139"/>
      <c r="Y36" s="139"/>
      <c r="Z36" s="139"/>
      <c r="AA36" s="60"/>
      <c r="AB36" s="140"/>
      <c r="AC36" s="126"/>
      <c r="AD36" s="139"/>
      <c r="AE36" s="139"/>
      <c r="AF36" s="140"/>
      <c r="AG36" s="139"/>
      <c r="AH36" s="139"/>
      <c r="AI36" s="139"/>
      <c r="AJ36" s="139"/>
      <c r="AK36" s="139"/>
      <c r="AL36" s="139"/>
      <c r="AM36" s="139"/>
      <c r="AN36" s="139"/>
      <c r="AO36" s="60"/>
      <c r="AP36" s="140"/>
      <c r="AQ36" s="126"/>
      <c r="AR36" s="139"/>
      <c r="AS36" s="139"/>
      <c r="AT36" s="140"/>
      <c r="AU36" s="139"/>
      <c r="AV36" s="140"/>
      <c r="AW36" s="139"/>
      <c r="AX36" s="139"/>
      <c r="AY36" s="139"/>
      <c r="AZ36" s="140"/>
      <c r="BA36" s="139"/>
      <c r="BB36" s="139"/>
      <c r="BC36" s="60"/>
      <c r="BD36" s="139"/>
      <c r="BE36" s="126"/>
      <c r="BF36" s="139"/>
      <c r="BG36" s="139"/>
      <c r="BH36" s="139"/>
      <c r="BI36" s="139"/>
      <c r="BJ36" s="140"/>
      <c r="BK36" s="139"/>
      <c r="BL36" s="139"/>
      <c r="BM36" s="139"/>
      <c r="BN36" s="139"/>
      <c r="BO36" s="139"/>
      <c r="BP36" s="139"/>
      <c r="BQ36" s="60"/>
      <c r="BR36" s="139"/>
    </row>
    <row r="37" spans="1:70" ht="12" customHeight="1" thickBot="1">
      <c r="A37" s="141" t="s">
        <v>45</v>
      </c>
      <c r="B37" s="142">
        <f>+SUM(B31:B35)</f>
        <v>515</v>
      </c>
      <c r="C37" s="134"/>
      <c r="D37" s="142">
        <f>+SUM(D31:D35)</f>
        <v>746</v>
      </c>
      <c r="E37" s="134"/>
      <c r="F37" s="142">
        <f>+SUM(F31:F35)</f>
        <v>824</v>
      </c>
      <c r="G37" s="134"/>
      <c r="H37" s="142">
        <f>+SUM(H31:H35)</f>
        <v>98</v>
      </c>
      <c r="I37" s="134"/>
      <c r="J37" s="142">
        <f>+SUM(J31:J35)</f>
        <v>-572</v>
      </c>
      <c r="K37" s="134"/>
      <c r="L37" s="142">
        <f>+SUM(L31:L35)</f>
        <v>0</v>
      </c>
      <c r="M37" s="128"/>
      <c r="N37" s="142">
        <f>+SUM(N31:N35)</f>
        <v>1611</v>
      </c>
      <c r="O37" s="74"/>
      <c r="P37" s="143">
        <f>+SUM(P31:P35)</f>
        <v>453</v>
      </c>
      <c r="Q37" s="135"/>
      <c r="R37" s="143">
        <f>+SUM(R31:R35)</f>
        <v>650</v>
      </c>
      <c r="S37" s="135"/>
      <c r="T37" s="143">
        <f>+SUM(T31:T35)</f>
        <v>34</v>
      </c>
      <c r="U37" s="135"/>
      <c r="V37" s="143">
        <f>+SUM(V31:V35)</f>
        <v>57</v>
      </c>
      <c r="W37" s="135"/>
      <c r="X37" s="143">
        <f>+SUM(X31:X35)</f>
        <v>-1536</v>
      </c>
      <c r="Y37" s="135"/>
      <c r="Z37" s="143">
        <f>+SUM(Z31:Z35)</f>
        <v>0</v>
      </c>
      <c r="AA37" s="74"/>
      <c r="AB37" s="143">
        <f>+SUM(AB31:AB35)</f>
        <v>-342</v>
      </c>
      <c r="AC37" s="144"/>
      <c r="AD37" s="143">
        <f>+SUM(AD31:AD35)</f>
        <v>382</v>
      </c>
      <c r="AE37" s="135"/>
      <c r="AF37" s="143">
        <f>+SUM(AF31:AF35)</f>
        <v>380</v>
      </c>
      <c r="AG37" s="135"/>
      <c r="AH37" s="143">
        <f>+SUM(AH31:AH35)</f>
        <v>151.62400000000002</v>
      </c>
      <c r="AI37" s="135"/>
      <c r="AJ37" s="143">
        <f>+SUM(AJ31:AJ35)</f>
        <v>-104</v>
      </c>
      <c r="AK37" s="135"/>
      <c r="AL37" s="143">
        <f>+SUM(AL31:AL35)</f>
        <v>-375</v>
      </c>
      <c r="AM37" s="135"/>
      <c r="AN37" s="143">
        <f>+SUM(AN31:AN35)</f>
        <v>0</v>
      </c>
      <c r="AO37" s="74"/>
      <c r="AP37" s="143">
        <f>+SUM(AP31:AP35)</f>
        <v>434.62400000000002</v>
      </c>
      <c r="AQ37" s="144"/>
      <c r="AR37" s="143">
        <f>+SUM(AR31:AR35)</f>
        <v>608</v>
      </c>
      <c r="AS37" s="135"/>
      <c r="AT37" s="143">
        <f>+SUM(AT31:AT35)</f>
        <v>577</v>
      </c>
      <c r="AU37" s="135"/>
      <c r="AV37" s="143">
        <f>+SUM(AV31:AV35)</f>
        <v>263.40300000000002</v>
      </c>
      <c r="AW37" s="135"/>
      <c r="AX37" s="143">
        <f>+SUM(AX31:AX35)</f>
        <v>132</v>
      </c>
      <c r="AY37" s="135"/>
      <c r="AZ37" s="143">
        <f>+SUM(AZ31:AZ35)</f>
        <v>-647</v>
      </c>
      <c r="BA37" s="135"/>
      <c r="BB37" s="143">
        <f>+SUM(BB31:BB35)</f>
        <v>0</v>
      </c>
      <c r="BC37" s="74"/>
      <c r="BD37" s="143">
        <f>+SUM(BD31:BD35)</f>
        <v>933.40300000000002</v>
      </c>
      <c r="BE37" s="144"/>
      <c r="BF37" s="143">
        <f>+SUM(BF31:BF35)</f>
        <v>423</v>
      </c>
      <c r="BG37" s="135"/>
      <c r="BH37" s="143">
        <f>+SUM(BH31:BH35)</f>
        <v>572</v>
      </c>
      <c r="BI37" s="135"/>
      <c r="BJ37" s="143">
        <f>+SUM(BJ31:BJ35)</f>
        <v>1404.2170000000001</v>
      </c>
      <c r="BK37" s="135"/>
      <c r="BL37" s="143">
        <f>+SUM(BL31:BL35)</f>
        <v>-240</v>
      </c>
      <c r="BM37" s="135"/>
      <c r="BN37" s="143">
        <f>+SUM(BN31:BN35)</f>
        <v>-107</v>
      </c>
      <c r="BO37" s="135"/>
      <c r="BP37" s="143">
        <f>+SUM(BP31:BP35)</f>
        <v>0</v>
      </c>
      <c r="BQ37" s="74"/>
      <c r="BR37" s="143">
        <f>+SUM(BR31:BR35)</f>
        <v>2052.2170000000001</v>
      </c>
    </row>
    <row r="38" spans="1:70" ht="12" customHeight="1">
      <c r="B38" s="137"/>
      <c r="C38" s="125"/>
      <c r="D38" s="137"/>
      <c r="E38" s="125"/>
      <c r="F38" s="137"/>
      <c r="G38" s="125"/>
      <c r="H38" s="137"/>
      <c r="I38" s="125"/>
      <c r="J38" s="137"/>
      <c r="K38" s="125"/>
      <c r="L38" s="137"/>
      <c r="M38" s="125"/>
      <c r="N38" s="137"/>
      <c r="O38" s="60"/>
      <c r="P38" s="60"/>
      <c r="Q38" s="60"/>
      <c r="R38" s="60"/>
      <c r="S38" s="60"/>
      <c r="T38" s="60"/>
      <c r="U38" s="60"/>
      <c r="V38" s="60"/>
      <c r="W38" s="60"/>
      <c r="X38" s="60"/>
      <c r="Y38" s="60"/>
      <c r="Z38" s="60"/>
      <c r="AA38" s="60"/>
      <c r="AB38" s="60"/>
      <c r="AC38" s="126"/>
      <c r="AD38" s="60"/>
      <c r="AE38" s="60"/>
      <c r="AF38" s="60"/>
      <c r="AG38" s="60"/>
      <c r="AH38" s="60"/>
      <c r="AI38" s="60"/>
      <c r="AJ38" s="60"/>
      <c r="AK38" s="60"/>
      <c r="AL38" s="60"/>
      <c r="AM38" s="60"/>
      <c r="AN38" s="60"/>
      <c r="AO38" s="60"/>
      <c r="AP38" s="60">
        <f>+AP37-SUM(AD37:AN37)</f>
        <v>0</v>
      </c>
      <c r="AQ38" s="126"/>
      <c r="AR38" s="60"/>
      <c r="AS38" s="60"/>
      <c r="AT38" s="60"/>
      <c r="AU38" s="60"/>
      <c r="AV38" s="60"/>
      <c r="AW38" s="60"/>
      <c r="AX38" s="60"/>
      <c r="AY38" s="60"/>
      <c r="AZ38" s="60"/>
      <c r="BA38" s="60"/>
      <c r="BB38" s="60"/>
      <c r="BC38" s="60"/>
      <c r="BD38" s="60"/>
      <c r="BE38" s="126"/>
      <c r="BF38" s="60"/>
      <c r="BG38" s="60"/>
      <c r="BH38" s="60"/>
      <c r="BI38" s="60"/>
      <c r="BJ38" s="60"/>
      <c r="BK38" s="60"/>
      <c r="BL38" s="60"/>
      <c r="BM38" s="60"/>
      <c r="BN38" s="60"/>
      <c r="BO38" s="60"/>
      <c r="BP38" s="60"/>
      <c r="BQ38" s="60"/>
      <c r="BR38" s="60"/>
    </row>
    <row r="39" spans="1:70" ht="12" customHeight="1">
      <c r="A39" s="16" t="s">
        <v>95</v>
      </c>
      <c r="B39" s="137"/>
      <c r="C39" s="125"/>
      <c r="D39" s="137"/>
      <c r="E39" s="125"/>
      <c r="F39" s="137"/>
      <c r="G39" s="125"/>
      <c r="H39" s="137"/>
      <c r="I39" s="125"/>
      <c r="J39" s="137"/>
      <c r="K39" s="125"/>
      <c r="L39" s="137"/>
      <c r="M39" s="125"/>
      <c r="N39" s="137"/>
      <c r="O39" s="60"/>
      <c r="P39" s="60"/>
      <c r="Q39" s="60"/>
      <c r="R39" s="60"/>
      <c r="S39" s="60"/>
      <c r="T39" s="60"/>
      <c r="U39" s="60"/>
      <c r="V39" s="60"/>
      <c r="W39" s="60"/>
      <c r="X39" s="60"/>
      <c r="Y39" s="60"/>
      <c r="Z39" s="60"/>
      <c r="AA39" s="60"/>
      <c r="AB39" s="60"/>
      <c r="AC39" s="126"/>
      <c r="AD39" s="60"/>
      <c r="AE39" s="60"/>
      <c r="AF39" s="60"/>
      <c r="AG39" s="60"/>
      <c r="AH39" s="60"/>
      <c r="AI39" s="60"/>
      <c r="AJ39" s="60"/>
      <c r="AK39" s="60"/>
      <c r="AL39" s="60"/>
      <c r="AM39" s="60"/>
      <c r="AN39" s="60"/>
      <c r="AO39" s="60"/>
      <c r="AP39" s="60"/>
      <c r="AQ39" s="126"/>
      <c r="AR39" s="60"/>
      <c r="AS39" s="60"/>
      <c r="AT39" s="60"/>
      <c r="AU39" s="60"/>
      <c r="AV39" s="60"/>
      <c r="AW39" s="60"/>
      <c r="AX39" s="60"/>
      <c r="AY39" s="60"/>
      <c r="AZ39" s="60"/>
      <c r="BA39" s="60"/>
      <c r="BB39" s="60"/>
      <c r="BC39" s="60"/>
      <c r="BD39" s="60"/>
      <c r="BE39" s="126"/>
      <c r="BF39" s="60"/>
      <c r="BG39" s="60"/>
      <c r="BH39" s="60"/>
      <c r="BI39" s="60"/>
      <c r="BJ39" s="60"/>
      <c r="BK39" s="60"/>
      <c r="BL39" s="60"/>
      <c r="BM39" s="60"/>
      <c r="BN39" s="60"/>
      <c r="BO39" s="60"/>
      <c r="BP39" s="60"/>
      <c r="BQ39" s="60"/>
      <c r="BR39" s="60"/>
    </row>
    <row r="40" spans="1:70" ht="6.95" customHeight="1">
      <c r="A40" s="82"/>
      <c r="B40" s="137"/>
      <c r="C40" s="125"/>
      <c r="D40" s="137"/>
      <c r="E40" s="125"/>
      <c r="F40" s="137"/>
      <c r="G40" s="125"/>
      <c r="H40" s="137"/>
      <c r="I40" s="125"/>
      <c r="J40" s="137"/>
      <c r="K40" s="125"/>
      <c r="L40" s="137"/>
      <c r="M40" s="125"/>
      <c r="N40" s="137"/>
      <c r="O40" s="60"/>
      <c r="P40" s="60"/>
      <c r="Q40" s="60"/>
      <c r="R40" s="60"/>
      <c r="S40" s="60"/>
      <c r="T40" s="60"/>
      <c r="U40" s="60"/>
      <c r="V40" s="60"/>
      <c r="W40" s="60"/>
      <c r="X40" s="60"/>
      <c r="Y40" s="60"/>
      <c r="Z40" s="60"/>
      <c r="AA40" s="60"/>
      <c r="AB40" s="60"/>
      <c r="AC40" s="126"/>
      <c r="AD40" s="60"/>
      <c r="AE40" s="60"/>
      <c r="AF40" s="60"/>
      <c r="AG40" s="60"/>
      <c r="AH40" s="60"/>
      <c r="AI40" s="60"/>
      <c r="AJ40" s="60"/>
      <c r="AK40" s="60"/>
      <c r="AL40" s="60"/>
      <c r="AM40" s="60"/>
      <c r="AN40" s="60"/>
      <c r="AO40" s="60"/>
      <c r="AP40" s="60"/>
      <c r="AQ40" s="126"/>
      <c r="AR40" s="60"/>
      <c r="AS40" s="60"/>
      <c r="AT40" s="60"/>
      <c r="AU40" s="60"/>
      <c r="AV40" s="60"/>
      <c r="AW40" s="60"/>
      <c r="AX40" s="60"/>
      <c r="AY40" s="60"/>
      <c r="AZ40" s="60"/>
      <c r="BA40" s="60"/>
      <c r="BB40" s="60"/>
      <c r="BC40" s="60"/>
      <c r="BD40" s="60"/>
      <c r="BE40" s="126"/>
      <c r="BF40" s="60"/>
      <c r="BG40" s="60"/>
      <c r="BH40" s="60"/>
      <c r="BI40" s="60"/>
      <c r="BJ40" s="60"/>
      <c r="BK40" s="60"/>
      <c r="BL40" s="60"/>
      <c r="BM40" s="60"/>
      <c r="BN40" s="60"/>
      <c r="BO40" s="60"/>
      <c r="BP40" s="60"/>
      <c r="BQ40" s="60"/>
      <c r="BR40" s="60"/>
    </row>
    <row r="41" spans="1:70" ht="12" customHeight="1">
      <c r="A41" s="82" t="s">
        <v>15</v>
      </c>
      <c r="B41" s="137"/>
      <c r="C41" s="125"/>
      <c r="D41" s="137"/>
      <c r="E41" s="125"/>
      <c r="F41" s="137"/>
      <c r="G41" s="125"/>
      <c r="H41" s="137"/>
      <c r="I41" s="125"/>
      <c r="J41" s="137"/>
      <c r="K41" s="125"/>
      <c r="L41" s="137"/>
      <c r="M41" s="125"/>
      <c r="N41" s="137"/>
      <c r="O41" s="60"/>
      <c r="P41" s="60"/>
      <c r="Q41" s="60"/>
      <c r="R41" s="60"/>
      <c r="S41" s="60"/>
      <c r="T41" s="60"/>
      <c r="U41" s="60"/>
      <c r="V41" s="60"/>
      <c r="W41" s="60"/>
      <c r="X41" s="60"/>
      <c r="Y41" s="60"/>
      <c r="Z41" s="60"/>
      <c r="AA41" s="60"/>
      <c r="AB41" s="60"/>
      <c r="AC41" s="126"/>
      <c r="AD41" s="60"/>
      <c r="AE41" s="60"/>
      <c r="AF41" s="60"/>
      <c r="AG41" s="60"/>
      <c r="AH41" s="60"/>
      <c r="AI41" s="60"/>
      <c r="AJ41" s="60"/>
      <c r="AK41" s="60"/>
      <c r="AL41" s="60"/>
      <c r="AM41" s="60"/>
      <c r="AN41" s="60"/>
      <c r="AO41" s="60"/>
      <c r="AP41" s="60"/>
      <c r="AQ41" s="126"/>
      <c r="AR41" s="60"/>
      <c r="AS41" s="60"/>
      <c r="AT41" s="60"/>
      <c r="AU41" s="60"/>
      <c r="AV41" s="60"/>
      <c r="AW41" s="60"/>
      <c r="AX41" s="60"/>
      <c r="AY41" s="60"/>
      <c r="AZ41" s="60"/>
      <c r="BA41" s="60"/>
      <c r="BB41" s="60"/>
      <c r="BC41" s="60"/>
      <c r="BD41" s="60"/>
      <c r="BE41" s="126"/>
      <c r="BF41" s="60"/>
      <c r="BG41" s="60"/>
      <c r="BH41" s="60"/>
      <c r="BI41" s="60"/>
      <c r="BJ41" s="60"/>
      <c r="BK41" s="60"/>
      <c r="BL41" s="60"/>
      <c r="BM41" s="60"/>
      <c r="BN41" s="60"/>
      <c r="BO41" s="60"/>
      <c r="BP41" s="60"/>
      <c r="BQ41" s="60"/>
      <c r="BR41" s="60"/>
    </row>
    <row r="42" spans="1:70" ht="12" customHeight="1">
      <c r="A42" s="75" t="s">
        <v>80</v>
      </c>
      <c r="B42" s="137"/>
      <c r="C42" s="125"/>
      <c r="D42" s="137"/>
      <c r="E42" s="125"/>
      <c r="F42" s="137">
        <v>22</v>
      </c>
      <c r="G42" s="125"/>
      <c r="H42" s="137"/>
      <c r="I42" s="125"/>
      <c r="J42" s="137"/>
      <c r="K42" s="125"/>
      <c r="L42" s="137"/>
      <c r="M42" s="125"/>
      <c r="N42" s="137">
        <f>SUM(B42:L42)</f>
        <v>22</v>
      </c>
      <c r="O42" s="60"/>
      <c r="P42" s="60"/>
      <c r="Q42" s="60"/>
      <c r="R42" s="60"/>
      <c r="S42" s="60"/>
      <c r="T42" s="60">
        <v>-137</v>
      </c>
      <c r="U42" s="60"/>
      <c r="V42" s="60"/>
      <c r="W42" s="60"/>
      <c r="X42" s="60"/>
      <c r="Y42" s="60"/>
      <c r="Z42" s="60"/>
      <c r="AA42" s="60"/>
      <c r="AB42" s="60">
        <f>SUM(P42:Z42)</f>
        <v>-137</v>
      </c>
      <c r="AC42" s="126"/>
      <c r="AD42" s="60"/>
      <c r="AE42" s="60"/>
      <c r="AF42" s="60"/>
      <c r="AG42" s="60"/>
      <c r="AH42" s="60">
        <v>-105</v>
      </c>
      <c r="AI42" s="60"/>
      <c r="AJ42" s="60"/>
      <c r="AK42" s="60"/>
      <c r="AL42" s="60"/>
      <c r="AM42" s="60"/>
      <c r="AN42" s="60"/>
      <c r="AO42" s="60"/>
      <c r="AP42" s="60">
        <f>SUM(AD42:AN42)</f>
        <v>-105</v>
      </c>
      <c r="AQ42" s="126"/>
      <c r="AR42" s="60"/>
      <c r="AS42" s="60"/>
      <c r="AT42" s="60"/>
      <c r="AU42" s="60"/>
      <c r="AV42" s="60">
        <v>-58</v>
      </c>
      <c r="AW42" s="60"/>
      <c r="AX42" s="60"/>
      <c r="AY42" s="60"/>
      <c r="AZ42" s="60"/>
      <c r="BA42" s="60"/>
      <c r="BB42" s="60"/>
      <c r="BC42" s="60"/>
      <c r="BD42" s="60">
        <f>SUM(AR42:BC42)</f>
        <v>-58</v>
      </c>
      <c r="BE42" s="126"/>
      <c r="BF42" s="60"/>
      <c r="BG42" s="60"/>
      <c r="BH42" s="60"/>
      <c r="BI42" s="60"/>
      <c r="BJ42" s="60">
        <v>364</v>
      </c>
      <c r="BK42" s="60"/>
      <c r="BL42" s="60"/>
      <c r="BM42" s="60"/>
      <c r="BN42" s="60"/>
      <c r="BO42" s="60"/>
      <c r="BP42" s="60"/>
      <c r="BQ42" s="60"/>
      <c r="BR42" s="60">
        <f>SUM(BF42:BQ42)</f>
        <v>364</v>
      </c>
    </row>
    <row r="43" spans="1:70" ht="23.25" customHeight="1">
      <c r="A43" s="75" t="s">
        <v>81</v>
      </c>
      <c r="B43" s="137"/>
      <c r="C43" s="125"/>
      <c r="D43" s="137"/>
      <c r="E43" s="125"/>
      <c r="F43" s="137"/>
      <c r="G43" s="125"/>
      <c r="H43" s="137"/>
      <c r="I43" s="125"/>
      <c r="J43" s="137"/>
      <c r="K43" s="125"/>
      <c r="L43" s="137"/>
      <c r="M43" s="125"/>
      <c r="N43" s="137">
        <f t="shared" ref="N43:N44" si="0">SUM(B43:L43)</f>
        <v>0</v>
      </c>
      <c r="O43" s="60"/>
      <c r="P43" s="60"/>
      <c r="Q43" s="60"/>
      <c r="R43" s="60"/>
      <c r="S43" s="60"/>
      <c r="T43" s="60"/>
      <c r="U43" s="60"/>
      <c r="V43" s="60"/>
      <c r="W43" s="60"/>
      <c r="X43" s="60"/>
      <c r="Y43" s="60"/>
      <c r="Z43" s="60"/>
      <c r="AA43" s="60"/>
      <c r="AB43" s="60">
        <f t="shared" ref="AB43:AB44" si="1">SUM(P43:Z43)</f>
        <v>0</v>
      </c>
      <c r="AC43" s="126"/>
      <c r="AD43" s="60"/>
      <c r="AE43" s="60"/>
      <c r="AF43" s="60"/>
      <c r="AG43" s="60"/>
      <c r="AH43" s="60"/>
      <c r="AI43" s="60"/>
      <c r="AJ43" s="60"/>
      <c r="AK43" s="60"/>
      <c r="AL43" s="60"/>
      <c r="AM43" s="60"/>
      <c r="AN43" s="60"/>
      <c r="AO43" s="60"/>
      <c r="AP43" s="60">
        <f t="shared" ref="AP43:AP45" si="2">SUM(AD43:AN43)</f>
        <v>0</v>
      </c>
      <c r="AQ43" s="126"/>
      <c r="AR43" s="60"/>
      <c r="AS43" s="60"/>
      <c r="AT43" s="60"/>
      <c r="AU43" s="60"/>
      <c r="AV43" s="60"/>
      <c r="AW43" s="60"/>
      <c r="AX43" s="60"/>
      <c r="AY43" s="60"/>
      <c r="AZ43" s="60"/>
      <c r="BA43" s="60"/>
      <c r="BB43" s="60"/>
      <c r="BC43" s="60"/>
      <c r="BD43" s="60">
        <f>SUM(AR43:BC43)</f>
        <v>0</v>
      </c>
      <c r="BE43" s="126"/>
      <c r="BF43" s="60"/>
      <c r="BG43" s="60"/>
      <c r="BH43" s="60"/>
      <c r="BI43" s="60"/>
      <c r="BJ43" s="60"/>
      <c r="BK43" s="60"/>
      <c r="BL43" s="60"/>
      <c r="BM43" s="60"/>
      <c r="BN43" s="60">
        <v>442</v>
      </c>
      <c r="BO43" s="60"/>
      <c r="BP43" s="60"/>
      <c r="BQ43" s="60"/>
      <c r="BR43" s="60">
        <f t="shared" ref="BR43:BR44" si="3">SUM(BF43:BQ43)</f>
        <v>442</v>
      </c>
    </row>
    <row r="44" spans="1:70" ht="12" customHeight="1">
      <c r="A44" s="75" t="s">
        <v>82</v>
      </c>
      <c r="B44" s="137"/>
      <c r="C44" s="125"/>
      <c r="D44" s="137"/>
      <c r="E44" s="125"/>
      <c r="F44" s="137">
        <v>5</v>
      </c>
      <c r="G44" s="125"/>
      <c r="H44" s="137"/>
      <c r="I44" s="125"/>
      <c r="J44" s="137">
        <v>-68</v>
      </c>
      <c r="K44" s="125"/>
      <c r="L44" s="137"/>
      <c r="M44" s="125"/>
      <c r="N44" s="137">
        <f t="shared" si="0"/>
        <v>-63</v>
      </c>
      <c r="O44" s="60"/>
      <c r="P44" s="60">
        <v>-2</v>
      </c>
      <c r="Q44" s="60"/>
      <c r="R44" s="60"/>
      <c r="S44" s="60"/>
      <c r="T44" s="60">
        <v>6</v>
      </c>
      <c r="U44" s="60"/>
      <c r="V44" s="60">
        <v>3</v>
      </c>
      <c r="W44" s="60"/>
      <c r="X44" s="60">
        <v>1</v>
      </c>
      <c r="Y44" s="60"/>
      <c r="Z44" s="60"/>
      <c r="AA44" s="60"/>
      <c r="AB44" s="60">
        <f t="shared" si="1"/>
        <v>8</v>
      </c>
      <c r="AC44" s="126"/>
      <c r="AD44" s="60"/>
      <c r="AE44" s="60"/>
      <c r="AF44" s="60"/>
      <c r="AG44" s="60"/>
      <c r="AH44" s="60">
        <v>11</v>
      </c>
      <c r="AI44" s="60"/>
      <c r="AJ44" s="60">
        <v>1</v>
      </c>
      <c r="AK44" s="60"/>
      <c r="AL44" s="60">
        <v>179</v>
      </c>
      <c r="AM44" s="60"/>
      <c r="AN44" s="60"/>
      <c r="AO44" s="60"/>
      <c r="AP44" s="60">
        <f t="shared" si="2"/>
        <v>191</v>
      </c>
      <c r="AQ44" s="126"/>
      <c r="AR44" s="60">
        <v>2</v>
      </c>
      <c r="AS44" s="60"/>
      <c r="AT44" s="60"/>
      <c r="AU44" s="60"/>
      <c r="AV44" s="60">
        <v>-16</v>
      </c>
      <c r="AW44" s="60"/>
      <c r="AX44" s="60">
        <v>-3</v>
      </c>
      <c r="AY44" s="60"/>
      <c r="AZ44" s="60">
        <v>93</v>
      </c>
      <c r="BA44" s="60"/>
      <c r="BB44" s="60"/>
      <c r="BC44" s="60"/>
      <c r="BD44" s="60">
        <f>SUM(AR44:BC44)</f>
        <v>76</v>
      </c>
      <c r="BE44" s="126"/>
      <c r="BF44" s="60"/>
      <c r="BG44" s="60"/>
      <c r="BH44" s="60"/>
      <c r="BI44" s="60"/>
      <c r="BJ44" s="60"/>
      <c r="BK44" s="60"/>
      <c r="BL44" s="60">
        <v>2</v>
      </c>
      <c r="BM44" s="60"/>
      <c r="BN44" s="60">
        <v>20</v>
      </c>
      <c r="BO44" s="60"/>
      <c r="BP44" s="60"/>
      <c r="BQ44" s="60"/>
      <c r="BR44" s="60">
        <f t="shared" si="3"/>
        <v>22</v>
      </c>
    </row>
    <row r="45" spans="1:70" ht="12" customHeight="1">
      <c r="A45" s="75" t="s">
        <v>83</v>
      </c>
      <c r="B45" s="137"/>
      <c r="C45" s="125"/>
      <c r="D45" s="137"/>
      <c r="E45" s="125"/>
      <c r="F45" s="137"/>
      <c r="G45" s="125"/>
      <c r="H45" s="137"/>
      <c r="I45" s="125"/>
      <c r="J45" s="137"/>
      <c r="K45" s="125"/>
      <c r="L45" s="137"/>
      <c r="M45" s="125"/>
      <c r="N45" s="137">
        <f t="shared" ref="N45" si="4">SUM(B45:L45)</f>
        <v>0</v>
      </c>
      <c r="O45" s="60"/>
      <c r="P45" s="60">
        <v>-8</v>
      </c>
      <c r="Q45" s="60"/>
      <c r="R45" s="60"/>
      <c r="S45" s="60"/>
      <c r="T45" s="60"/>
      <c r="U45" s="60"/>
      <c r="V45" s="60"/>
      <c r="W45" s="60"/>
      <c r="X45" s="60"/>
      <c r="Y45" s="60"/>
      <c r="Z45" s="60"/>
      <c r="AA45" s="60"/>
      <c r="AB45" s="60">
        <f>SUM(P45:Z45)</f>
        <v>-8</v>
      </c>
      <c r="AC45" s="126"/>
      <c r="AD45" s="60"/>
      <c r="AE45" s="60"/>
      <c r="AF45" s="60"/>
      <c r="AG45" s="60"/>
      <c r="AH45" s="60"/>
      <c r="AI45" s="60"/>
      <c r="AJ45" s="60"/>
      <c r="AK45" s="60"/>
      <c r="AL45" s="60"/>
      <c r="AM45" s="60"/>
      <c r="AN45" s="60"/>
      <c r="AO45" s="60"/>
      <c r="AP45" s="60">
        <f t="shared" si="2"/>
        <v>0</v>
      </c>
      <c r="AQ45" s="126"/>
      <c r="AR45" s="60"/>
      <c r="AS45" s="60"/>
      <c r="AT45" s="60"/>
      <c r="AU45" s="60"/>
      <c r="AV45" s="60"/>
      <c r="AW45" s="60"/>
      <c r="AX45" s="60"/>
      <c r="AY45" s="60"/>
      <c r="AZ45" s="60"/>
      <c r="BA45" s="60"/>
      <c r="BB45" s="60"/>
      <c r="BC45" s="60"/>
      <c r="BD45" s="60">
        <f>SUM(AR45:BC45)</f>
        <v>0</v>
      </c>
      <c r="BE45" s="126"/>
      <c r="BF45" s="60">
        <v>-138</v>
      </c>
      <c r="BG45" s="60"/>
      <c r="BH45" s="60"/>
      <c r="BI45" s="60"/>
      <c r="BJ45" s="60"/>
      <c r="BK45" s="60"/>
      <c r="BL45" s="60"/>
      <c r="BM45" s="60"/>
      <c r="BN45" s="60"/>
      <c r="BO45" s="60"/>
      <c r="BP45" s="60"/>
      <c r="BQ45" s="60"/>
      <c r="BR45" s="60">
        <f>SUM(BF45:BQ45)</f>
        <v>-138</v>
      </c>
    </row>
    <row r="46" spans="1:70" ht="12" customHeight="1">
      <c r="A46" s="75" t="s">
        <v>84</v>
      </c>
      <c r="B46" s="137"/>
      <c r="C46" s="125"/>
      <c r="D46" s="137"/>
      <c r="E46" s="125"/>
      <c r="F46" s="137"/>
      <c r="G46" s="125"/>
      <c r="H46" s="137"/>
      <c r="I46" s="125"/>
      <c r="J46" s="137"/>
      <c r="K46" s="125"/>
      <c r="L46" s="137"/>
      <c r="M46" s="125"/>
      <c r="N46" s="137">
        <f t="shared" ref="N46:N47" si="5">SUM(B46:M46)</f>
        <v>0</v>
      </c>
      <c r="O46" s="60"/>
      <c r="P46" s="74"/>
      <c r="Q46" s="74"/>
      <c r="R46" s="74"/>
      <c r="S46" s="74"/>
      <c r="T46" s="74"/>
      <c r="U46" s="74"/>
      <c r="V46" s="74"/>
      <c r="W46" s="74"/>
      <c r="X46" s="74"/>
      <c r="Y46" s="74"/>
      <c r="Z46" s="74"/>
      <c r="AA46" s="74"/>
      <c r="AB46" s="74">
        <f>SUM(P46:Z46)</f>
        <v>0</v>
      </c>
      <c r="AC46" s="144"/>
      <c r="AD46" s="74"/>
      <c r="AE46" s="74"/>
      <c r="AF46" s="74"/>
      <c r="AG46" s="74"/>
      <c r="AH46" s="74"/>
      <c r="AI46" s="74"/>
      <c r="AJ46" s="74"/>
      <c r="AK46" s="74"/>
      <c r="AL46" s="74"/>
      <c r="AM46" s="74"/>
      <c r="AN46" s="74"/>
      <c r="AO46" s="74"/>
      <c r="AP46" s="74">
        <f>SUM(AD46:AN46)</f>
        <v>0</v>
      </c>
      <c r="AQ46" s="144"/>
      <c r="AR46" s="74"/>
      <c r="AS46" s="70"/>
      <c r="AT46" s="74"/>
      <c r="AU46" s="70"/>
      <c r="AV46" s="74"/>
      <c r="AW46" s="70"/>
      <c r="AX46" s="74"/>
      <c r="AY46" s="70"/>
      <c r="AZ46" s="74"/>
      <c r="BA46" s="70"/>
      <c r="BB46" s="74"/>
      <c r="BC46" s="74"/>
      <c r="BD46" s="74">
        <f>SUM(AR46:BC46)</f>
        <v>0</v>
      </c>
      <c r="BE46" s="144"/>
      <c r="BF46" s="74"/>
      <c r="BG46" s="70"/>
      <c r="BH46" s="74"/>
      <c r="BI46" s="70"/>
      <c r="BJ46" s="74"/>
      <c r="BK46" s="70"/>
      <c r="BL46" s="74">
        <v>-279</v>
      </c>
      <c r="BM46" s="70"/>
      <c r="BN46" s="74"/>
      <c r="BO46" s="70"/>
      <c r="BP46" s="74"/>
      <c r="BQ46" s="74"/>
      <c r="BR46" s="74">
        <f>SUM(BF46:BQ46)</f>
        <v>-279</v>
      </c>
    </row>
    <row r="47" spans="1:70" ht="12" customHeight="1">
      <c r="A47" s="75"/>
      <c r="B47" s="137"/>
      <c r="C47" s="125"/>
      <c r="D47" s="137"/>
      <c r="E47" s="125"/>
      <c r="F47" s="133"/>
      <c r="G47" s="125"/>
      <c r="H47" s="133"/>
      <c r="I47" s="125"/>
      <c r="J47" s="133"/>
      <c r="K47" s="125"/>
      <c r="L47" s="133"/>
      <c r="M47" s="125"/>
      <c r="N47" s="133">
        <f t="shared" si="5"/>
        <v>0</v>
      </c>
      <c r="O47" s="60"/>
      <c r="P47" s="65"/>
      <c r="Q47" s="74"/>
      <c r="R47" s="65"/>
      <c r="S47" s="74"/>
      <c r="T47" s="65"/>
      <c r="U47" s="74"/>
      <c r="V47" s="65"/>
      <c r="W47" s="74"/>
      <c r="X47" s="65"/>
      <c r="Y47" s="74"/>
      <c r="Z47" s="65"/>
      <c r="AA47" s="60"/>
      <c r="AB47" s="65"/>
      <c r="AC47" s="126"/>
      <c r="AD47" s="65"/>
      <c r="AE47" s="74"/>
      <c r="AF47" s="65"/>
      <c r="AG47" s="74"/>
      <c r="AH47" s="65"/>
      <c r="AI47" s="74"/>
      <c r="AJ47" s="65"/>
      <c r="AK47" s="74"/>
      <c r="AL47" s="65"/>
      <c r="AM47" s="74"/>
      <c r="AN47" s="65"/>
      <c r="AO47" s="60"/>
      <c r="AP47" s="65"/>
      <c r="AQ47" s="126"/>
      <c r="AR47" s="74"/>
      <c r="AS47" s="98"/>
      <c r="AT47" s="65"/>
      <c r="AU47" s="98"/>
      <c r="AV47" s="74"/>
      <c r="AW47" s="98"/>
      <c r="AX47" s="65"/>
      <c r="AY47" s="98"/>
      <c r="AZ47" s="74"/>
      <c r="BA47" s="98"/>
      <c r="BB47" s="65"/>
      <c r="BC47" s="60"/>
      <c r="BD47" s="65"/>
      <c r="BE47" s="126"/>
      <c r="BF47" s="65"/>
      <c r="BG47" s="98"/>
      <c r="BH47" s="74"/>
      <c r="BI47" s="98"/>
      <c r="BJ47" s="74"/>
      <c r="BK47" s="98"/>
      <c r="BL47" s="65"/>
      <c r="BM47" s="98"/>
      <c r="BN47" s="74"/>
      <c r="BO47" s="98"/>
      <c r="BP47" s="65"/>
      <c r="BQ47" s="60"/>
      <c r="BR47" s="74"/>
    </row>
    <row r="48" spans="1:70" ht="6.95" customHeight="1">
      <c r="B48" s="138"/>
      <c r="C48" s="137"/>
      <c r="D48" s="138"/>
      <c r="E48" s="137"/>
      <c r="F48" s="137"/>
      <c r="G48" s="137"/>
      <c r="H48" s="137"/>
      <c r="I48" s="137"/>
      <c r="J48" s="137"/>
      <c r="K48" s="137"/>
      <c r="L48" s="137"/>
      <c r="M48" s="125"/>
      <c r="N48" s="137"/>
      <c r="O48" s="60"/>
      <c r="P48" s="139"/>
      <c r="Q48" s="139"/>
      <c r="R48" s="139"/>
      <c r="S48" s="139"/>
      <c r="T48" s="135"/>
      <c r="U48" s="139"/>
      <c r="V48" s="139"/>
      <c r="W48" s="139"/>
      <c r="X48" s="139"/>
      <c r="Y48" s="139"/>
      <c r="Z48" s="139"/>
      <c r="AA48" s="60"/>
      <c r="AB48" s="139"/>
      <c r="AC48" s="126"/>
      <c r="AD48" s="139"/>
      <c r="AE48" s="139"/>
      <c r="AF48" s="139"/>
      <c r="AG48" s="139"/>
      <c r="AH48" s="139"/>
      <c r="AI48" s="139"/>
      <c r="AJ48" s="139"/>
      <c r="AK48" s="139"/>
      <c r="AL48" s="139"/>
      <c r="AM48" s="139"/>
      <c r="AN48" s="139"/>
      <c r="AO48" s="60"/>
      <c r="AP48" s="139"/>
      <c r="AQ48" s="126"/>
      <c r="AR48" s="140"/>
      <c r="AS48" s="139"/>
      <c r="AT48" s="139"/>
      <c r="AU48" s="139"/>
      <c r="AV48" s="140"/>
      <c r="AW48" s="139"/>
      <c r="AX48" s="139"/>
      <c r="AY48" s="139"/>
      <c r="AZ48" s="140"/>
      <c r="BA48" s="139"/>
      <c r="BB48" s="139"/>
      <c r="BC48" s="60"/>
      <c r="BD48" s="139"/>
      <c r="BE48" s="126"/>
      <c r="BF48" s="139"/>
      <c r="BG48" s="139"/>
      <c r="BH48" s="140"/>
      <c r="BI48" s="139"/>
      <c r="BJ48" s="140"/>
      <c r="BK48" s="139"/>
      <c r="BL48" s="139"/>
      <c r="BM48" s="139"/>
      <c r="BN48" s="140"/>
      <c r="BO48" s="139"/>
      <c r="BP48" s="139"/>
      <c r="BQ48" s="60"/>
      <c r="BR48" s="140"/>
    </row>
    <row r="49" spans="1:70" ht="12" customHeight="1" thickBot="1">
      <c r="B49" s="142">
        <f>SUM(B42:B46)</f>
        <v>0</v>
      </c>
      <c r="C49" s="125"/>
      <c r="D49" s="142">
        <f>SUM(D42:D46)</f>
        <v>0</v>
      </c>
      <c r="E49" s="125"/>
      <c r="F49" s="142">
        <f>SUM(F42:F46)</f>
        <v>27</v>
      </c>
      <c r="G49" s="125"/>
      <c r="H49" s="142">
        <f>SUM(H42:H46)</f>
        <v>0</v>
      </c>
      <c r="I49" s="125"/>
      <c r="J49" s="142">
        <f>SUM(J42:J46)</f>
        <v>-68</v>
      </c>
      <c r="K49" s="125"/>
      <c r="L49" s="142"/>
      <c r="M49" s="125"/>
      <c r="N49" s="142">
        <f>SUM(N42:N46)</f>
        <v>-41</v>
      </c>
      <c r="O49" s="60"/>
      <c r="P49" s="143">
        <f>SUM(P42:P46)</f>
        <v>-10</v>
      </c>
      <c r="Q49" s="139"/>
      <c r="R49" s="143">
        <f>SUM(R42:R46)</f>
        <v>0</v>
      </c>
      <c r="S49" s="139"/>
      <c r="T49" s="139">
        <f>SUM(T42:T46)</f>
        <v>-131</v>
      </c>
      <c r="U49" s="139"/>
      <c r="V49" s="143">
        <f>SUM(V42:V46)</f>
        <v>3</v>
      </c>
      <c r="W49" s="139"/>
      <c r="X49" s="143">
        <f>SUM(X42:X46)</f>
        <v>1</v>
      </c>
      <c r="Y49" s="139"/>
      <c r="Z49" s="143">
        <f>SUM(Z42:Z46)</f>
        <v>0</v>
      </c>
      <c r="AA49" s="60"/>
      <c r="AB49" s="139">
        <f>SUM(AB42:AB46)</f>
        <v>-137</v>
      </c>
      <c r="AC49" s="126"/>
      <c r="AD49" s="143">
        <f>SUM(AD42:AD46)</f>
        <v>0</v>
      </c>
      <c r="AE49" s="139"/>
      <c r="AF49" s="139">
        <f>SUM(AF42:AF46)</f>
        <v>0</v>
      </c>
      <c r="AG49" s="139"/>
      <c r="AH49" s="143">
        <f>SUM(AH42:AH46)</f>
        <v>-94</v>
      </c>
      <c r="AI49" s="139"/>
      <c r="AJ49" s="139">
        <f>SUM(AJ42:AJ46)</f>
        <v>1</v>
      </c>
      <c r="AK49" s="139"/>
      <c r="AL49" s="139">
        <f>SUM(AL42:AL46)</f>
        <v>179</v>
      </c>
      <c r="AM49" s="139"/>
      <c r="AN49" s="139">
        <f>SUM(AN42:AN46)</f>
        <v>0</v>
      </c>
      <c r="AO49" s="60"/>
      <c r="AP49" s="143">
        <f>SUM(AP42:AP46)</f>
        <v>86</v>
      </c>
      <c r="AQ49" s="126"/>
      <c r="AR49" s="143"/>
      <c r="AS49" s="139"/>
      <c r="AT49" s="139">
        <f>SUM(AT42:AT46)</f>
        <v>0</v>
      </c>
      <c r="AU49" s="139"/>
      <c r="AV49" s="143">
        <f>SUM(AV42:AV46)</f>
        <v>-74</v>
      </c>
      <c r="AW49" s="139"/>
      <c r="AX49" s="139">
        <f>SUM(AX42:AX46)</f>
        <v>-3</v>
      </c>
      <c r="AY49" s="139"/>
      <c r="AZ49" s="139">
        <f>SUM(AZ42:AZ46)</f>
        <v>93</v>
      </c>
      <c r="BA49" s="139"/>
      <c r="BB49" s="143">
        <f>SUM(BB42:BB46)</f>
        <v>0</v>
      </c>
      <c r="BC49" s="60"/>
      <c r="BD49" s="139">
        <f>SUM(BD42:BD46)</f>
        <v>18</v>
      </c>
      <c r="BE49" s="126"/>
      <c r="BF49" s="139">
        <f>SUM(BF42:BF46)</f>
        <v>-138</v>
      </c>
      <c r="BG49" s="139"/>
      <c r="BH49" s="139">
        <f>SUM(BH42:BH46)</f>
        <v>0</v>
      </c>
      <c r="BI49" s="139"/>
      <c r="BJ49" s="139">
        <f>SUM(BJ42:BJ46)</f>
        <v>364</v>
      </c>
      <c r="BK49" s="139"/>
      <c r="BL49" s="139">
        <f>SUM(BL42:BL46)</f>
        <v>-277</v>
      </c>
      <c r="BM49" s="139"/>
      <c r="BN49" s="139">
        <f>SUM(BN42:BN46)</f>
        <v>462</v>
      </c>
      <c r="BO49" s="139"/>
      <c r="BP49" s="139">
        <f>SUM(BP42:BP46)</f>
        <v>0</v>
      </c>
      <c r="BQ49" s="60"/>
      <c r="BR49" s="143">
        <f>SUM(BR42:BR46)</f>
        <v>411</v>
      </c>
    </row>
    <row r="50" spans="1:70" ht="6.95" customHeight="1">
      <c r="B50" s="137"/>
      <c r="C50" s="125"/>
      <c r="D50" s="137"/>
      <c r="E50" s="125"/>
      <c r="F50" s="137"/>
      <c r="G50" s="125"/>
      <c r="H50" s="137"/>
      <c r="I50" s="125"/>
      <c r="J50" s="137"/>
      <c r="K50" s="125"/>
      <c r="L50" s="137"/>
      <c r="M50" s="125"/>
      <c r="N50" s="137"/>
      <c r="O50" s="60"/>
      <c r="P50" s="139"/>
      <c r="Q50" s="139"/>
      <c r="R50" s="139"/>
      <c r="S50" s="139"/>
      <c r="T50" s="156"/>
      <c r="U50" s="139"/>
      <c r="V50" s="139"/>
      <c r="W50" s="139"/>
      <c r="X50" s="139"/>
      <c r="Y50" s="139"/>
      <c r="Z50" s="139"/>
      <c r="AA50" s="60"/>
      <c r="AB50" s="156"/>
      <c r="AC50" s="126"/>
      <c r="AD50" s="139"/>
      <c r="AE50" s="139"/>
      <c r="AF50" s="156"/>
      <c r="AG50" s="139"/>
      <c r="AH50" s="139"/>
      <c r="AI50" s="139"/>
      <c r="AJ50" s="156"/>
      <c r="AK50" s="139"/>
      <c r="AL50" s="156"/>
      <c r="AM50" s="139"/>
      <c r="AN50" s="156"/>
      <c r="AO50" s="60"/>
      <c r="AP50" s="139"/>
      <c r="AQ50" s="126"/>
      <c r="AR50" s="139"/>
      <c r="AS50" s="139"/>
      <c r="AT50" s="156"/>
      <c r="AU50" s="139"/>
      <c r="AV50" s="139"/>
      <c r="AW50" s="139"/>
      <c r="AX50" s="156"/>
      <c r="AY50" s="139"/>
      <c r="AZ50" s="156"/>
      <c r="BA50" s="139"/>
      <c r="BB50" s="139"/>
      <c r="BC50" s="60"/>
      <c r="BD50" s="156"/>
      <c r="BE50" s="126"/>
      <c r="BF50" s="156"/>
      <c r="BG50" s="139"/>
      <c r="BH50" s="156"/>
      <c r="BI50" s="139"/>
      <c r="BJ50" s="156"/>
      <c r="BK50" s="139"/>
      <c r="BL50" s="156"/>
      <c r="BM50" s="139"/>
      <c r="BN50" s="156"/>
      <c r="BO50" s="139"/>
      <c r="BP50" s="156"/>
      <c r="BQ50" s="60"/>
      <c r="BR50" s="139"/>
    </row>
    <row r="51" spans="1:70">
      <c r="A51" s="82" t="s">
        <v>16</v>
      </c>
      <c r="B51" s="137"/>
      <c r="C51" s="125"/>
      <c r="D51" s="137"/>
      <c r="E51" s="125"/>
      <c r="F51" s="137"/>
      <c r="G51" s="125"/>
      <c r="H51" s="137"/>
      <c r="I51" s="125"/>
      <c r="J51" s="137"/>
      <c r="K51" s="125"/>
      <c r="L51" s="137"/>
      <c r="M51" s="125"/>
      <c r="N51" s="137"/>
      <c r="O51" s="60"/>
      <c r="P51" s="60"/>
      <c r="Q51" s="60"/>
      <c r="R51" s="60"/>
      <c r="S51" s="60"/>
      <c r="T51" s="60"/>
      <c r="U51" s="60"/>
      <c r="V51" s="60"/>
      <c r="W51" s="60"/>
      <c r="X51" s="60"/>
      <c r="Y51" s="60"/>
      <c r="Z51" s="60"/>
      <c r="AA51" s="60"/>
      <c r="AB51" s="60"/>
      <c r="AC51" s="126"/>
      <c r="AD51" s="60"/>
      <c r="AE51" s="60"/>
      <c r="AF51" s="60"/>
      <c r="AG51" s="60"/>
      <c r="AH51" s="60"/>
      <c r="AI51" s="60"/>
      <c r="AJ51" s="60"/>
      <c r="AK51" s="60"/>
      <c r="AL51" s="60"/>
      <c r="AM51" s="60"/>
      <c r="AN51" s="60"/>
      <c r="AO51" s="60"/>
      <c r="AP51" s="60"/>
      <c r="AQ51" s="126"/>
      <c r="AR51" s="60"/>
      <c r="AS51" s="60"/>
      <c r="AT51" s="60"/>
      <c r="AU51" s="60"/>
      <c r="AV51" s="60"/>
      <c r="AW51" s="60"/>
      <c r="AX51" s="60"/>
      <c r="AY51" s="60"/>
      <c r="AZ51" s="60"/>
      <c r="BA51" s="60"/>
      <c r="BB51" s="60"/>
      <c r="BC51" s="60"/>
      <c r="BD51" s="60"/>
      <c r="BE51" s="126"/>
      <c r="BF51" s="60"/>
      <c r="BG51" s="60"/>
      <c r="BH51" s="60"/>
      <c r="BI51" s="60"/>
      <c r="BJ51" s="60"/>
      <c r="BK51" s="60"/>
      <c r="BL51" s="60"/>
      <c r="BM51" s="60"/>
      <c r="BN51" s="60"/>
      <c r="BO51" s="60"/>
      <c r="BP51" s="60"/>
      <c r="BQ51" s="60"/>
      <c r="BR51" s="60"/>
    </row>
    <row r="52" spans="1:70">
      <c r="A52" s="75" t="s">
        <v>85</v>
      </c>
      <c r="B52" s="137">
        <v>-83</v>
      </c>
      <c r="C52" s="125"/>
      <c r="D52" s="137"/>
      <c r="E52" s="125"/>
      <c r="F52" s="137"/>
      <c r="G52" s="125"/>
      <c r="H52" s="137"/>
      <c r="I52" s="125"/>
      <c r="J52" s="137"/>
      <c r="K52" s="125"/>
      <c r="L52" s="137"/>
      <c r="M52" s="125"/>
      <c r="N52" s="137">
        <f>SUM(B52:L52)</f>
        <v>-83</v>
      </c>
      <c r="O52" s="60"/>
      <c r="P52" s="60">
        <v>-247</v>
      </c>
      <c r="Q52" s="60"/>
      <c r="R52" s="60">
        <v>-80</v>
      </c>
      <c r="S52" s="60"/>
      <c r="T52" s="60">
        <v>-68</v>
      </c>
      <c r="U52" s="60"/>
      <c r="V52" s="60"/>
      <c r="W52" s="60"/>
      <c r="X52" s="60"/>
      <c r="Y52" s="60"/>
      <c r="Z52" s="60"/>
      <c r="AA52" s="60"/>
      <c r="AB52" s="60">
        <f>SUM(P52:Z52)</f>
        <v>-395</v>
      </c>
      <c r="AC52" s="126"/>
      <c r="AD52" s="60">
        <v>-294</v>
      </c>
      <c r="AE52" s="60"/>
      <c r="AF52" s="60">
        <v>-68</v>
      </c>
      <c r="AG52" s="60"/>
      <c r="AH52" s="60">
        <v>-66</v>
      </c>
      <c r="AI52" s="60"/>
      <c r="AJ52" s="60"/>
      <c r="AK52" s="60"/>
      <c r="AL52" s="60"/>
      <c r="AM52" s="60"/>
      <c r="AN52" s="60"/>
      <c r="AO52" s="60"/>
      <c r="AP52" s="60">
        <f>SUM(AD52:AN52)</f>
        <v>-428</v>
      </c>
      <c r="AQ52" s="126"/>
      <c r="AR52" s="60">
        <v>-248</v>
      </c>
      <c r="AS52" s="60"/>
      <c r="AT52" s="60"/>
      <c r="AU52" s="60"/>
      <c r="AV52" s="60"/>
      <c r="AW52" s="60"/>
      <c r="AX52" s="60"/>
      <c r="AY52" s="60"/>
      <c r="AZ52" s="60"/>
      <c r="BA52" s="60"/>
      <c r="BB52" s="60"/>
      <c r="BC52" s="60"/>
      <c r="BD52" s="60">
        <f>SUM(AR52:BC52)</f>
        <v>-248</v>
      </c>
      <c r="BE52" s="126"/>
      <c r="BF52" s="60">
        <v>-164</v>
      </c>
      <c r="BG52" s="60"/>
      <c r="BH52" s="60"/>
      <c r="BI52" s="60"/>
      <c r="BJ52" s="60"/>
      <c r="BK52" s="60"/>
      <c r="BL52" s="60"/>
      <c r="BM52" s="60"/>
      <c r="BN52" s="60"/>
      <c r="BO52" s="60"/>
      <c r="BP52" s="60"/>
      <c r="BQ52" s="60"/>
      <c r="BR52" s="60">
        <f>SUM(BF52:BQ52)</f>
        <v>-164</v>
      </c>
    </row>
    <row r="53" spans="1:70">
      <c r="A53" s="75" t="s">
        <v>86</v>
      </c>
      <c r="B53" s="137">
        <v>-3</v>
      </c>
      <c r="C53" s="125"/>
      <c r="D53" s="137"/>
      <c r="E53" s="125"/>
      <c r="F53" s="137">
        <v>-4</v>
      </c>
      <c r="G53" s="125"/>
      <c r="H53" s="137"/>
      <c r="I53" s="125"/>
      <c r="J53" s="137">
        <v>-15</v>
      </c>
      <c r="K53" s="125"/>
      <c r="L53" s="137"/>
      <c r="M53" s="125"/>
      <c r="N53" s="137">
        <f t="shared" ref="N53:N56" si="6">SUM(B53:L53)</f>
        <v>-22</v>
      </c>
      <c r="O53" s="60"/>
      <c r="P53" s="60">
        <v>10</v>
      </c>
      <c r="Q53" s="60"/>
      <c r="R53" s="60">
        <v>21</v>
      </c>
      <c r="S53" s="60"/>
      <c r="T53" s="60">
        <v>3</v>
      </c>
      <c r="U53" s="60"/>
      <c r="V53" s="60">
        <v>-67</v>
      </c>
      <c r="W53" s="60"/>
      <c r="X53" s="60">
        <v>-8</v>
      </c>
      <c r="Y53" s="60"/>
      <c r="Z53" s="60"/>
      <c r="AA53" s="60"/>
      <c r="AB53" s="60">
        <f t="shared" ref="AB53:AB56" si="7">SUM(P53:Z53)</f>
        <v>-41</v>
      </c>
      <c r="AC53" s="126"/>
      <c r="AD53" s="60">
        <v>-15</v>
      </c>
      <c r="AE53" s="60"/>
      <c r="AF53" s="60">
        <v>-27</v>
      </c>
      <c r="AG53" s="60"/>
      <c r="AH53" s="60">
        <v>-8</v>
      </c>
      <c r="AI53" s="60"/>
      <c r="AJ53" s="60">
        <v>-1</v>
      </c>
      <c r="AK53" s="60"/>
      <c r="AL53" s="60">
        <v>-22</v>
      </c>
      <c r="AM53" s="60"/>
      <c r="AN53" s="60"/>
      <c r="AO53" s="60"/>
      <c r="AP53" s="60">
        <f t="shared" ref="AP53:AP56" si="8">SUM(AD53:AN53)</f>
        <v>-73</v>
      </c>
      <c r="AQ53" s="126"/>
      <c r="AR53" s="60">
        <v>-57</v>
      </c>
      <c r="AS53" s="60"/>
      <c r="AT53" s="60">
        <v>-20</v>
      </c>
      <c r="AU53" s="60"/>
      <c r="AV53" s="60">
        <v>-2</v>
      </c>
      <c r="AW53" s="60"/>
      <c r="AX53" s="60">
        <v>-2</v>
      </c>
      <c r="AY53" s="60"/>
      <c r="AZ53" s="60">
        <v>-17</v>
      </c>
      <c r="BA53" s="60"/>
      <c r="BB53" s="60"/>
      <c r="BC53" s="60"/>
      <c r="BD53" s="60">
        <f t="shared" ref="BD53:BD56" si="9">SUM(AR53:BC53)</f>
        <v>-98</v>
      </c>
      <c r="BE53" s="126"/>
      <c r="BF53" s="60"/>
      <c r="BG53" s="60"/>
      <c r="BH53" s="60">
        <v>-1</v>
      </c>
      <c r="BI53" s="60"/>
      <c r="BJ53" s="60">
        <v>-3</v>
      </c>
      <c r="BK53" s="60"/>
      <c r="BL53" s="60">
        <v>-1</v>
      </c>
      <c r="BM53" s="60"/>
      <c r="BN53" s="60"/>
      <c r="BO53" s="60"/>
      <c r="BP53" s="60"/>
      <c r="BQ53" s="60"/>
      <c r="BR53" s="60">
        <f t="shared" ref="BR53:BR57" si="10">SUM(BF53:BQ53)</f>
        <v>-5</v>
      </c>
    </row>
    <row r="54" spans="1:70">
      <c r="A54" s="75" t="s">
        <v>87</v>
      </c>
      <c r="B54" s="137"/>
      <c r="C54" s="125"/>
      <c r="D54" s="137"/>
      <c r="E54" s="125"/>
      <c r="F54" s="137"/>
      <c r="G54" s="125"/>
      <c r="H54" s="137"/>
      <c r="I54" s="125"/>
      <c r="J54" s="137"/>
      <c r="K54" s="125"/>
      <c r="L54" s="137"/>
      <c r="M54" s="125"/>
      <c r="N54" s="137">
        <f t="shared" si="6"/>
        <v>0</v>
      </c>
      <c r="O54" s="60"/>
      <c r="P54" s="60"/>
      <c r="Q54" s="60"/>
      <c r="R54" s="60"/>
      <c r="S54" s="60"/>
      <c r="T54" s="60"/>
      <c r="U54" s="60"/>
      <c r="V54" s="60"/>
      <c r="W54" s="60"/>
      <c r="X54" s="60"/>
      <c r="Y54" s="60"/>
      <c r="Z54" s="60"/>
      <c r="AA54" s="60"/>
      <c r="AB54" s="60">
        <f t="shared" si="7"/>
        <v>0</v>
      </c>
      <c r="AC54" s="126"/>
      <c r="AD54" s="60"/>
      <c r="AE54" s="60"/>
      <c r="AF54" s="60"/>
      <c r="AG54" s="60"/>
      <c r="AH54" s="60"/>
      <c r="AI54" s="60"/>
      <c r="AJ54" s="60">
        <v>-198</v>
      </c>
      <c r="AK54" s="60"/>
      <c r="AL54" s="60"/>
      <c r="AM54" s="60"/>
      <c r="AN54" s="60"/>
      <c r="AO54" s="60"/>
      <c r="AP54" s="60">
        <f t="shared" si="8"/>
        <v>-198</v>
      </c>
      <c r="AQ54" s="126"/>
      <c r="AR54" s="60"/>
      <c r="AS54" s="60"/>
      <c r="AT54" s="60"/>
      <c r="AU54" s="60"/>
      <c r="AV54" s="60"/>
      <c r="AW54" s="60"/>
      <c r="AX54" s="60"/>
      <c r="AY54" s="60"/>
      <c r="AZ54" s="60"/>
      <c r="BA54" s="60"/>
      <c r="BB54" s="60"/>
      <c r="BC54" s="60"/>
      <c r="BD54" s="60">
        <f t="shared" si="9"/>
        <v>0</v>
      </c>
      <c r="BE54" s="126"/>
      <c r="BF54" s="60"/>
      <c r="BG54" s="60"/>
      <c r="BH54" s="60"/>
      <c r="BI54" s="60"/>
      <c r="BJ54" s="60"/>
      <c r="BK54" s="60"/>
      <c r="BL54" s="60">
        <v>-119</v>
      </c>
      <c r="BM54" s="60"/>
      <c r="BN54" s="60"/>
      <c r="BO54" s="60"/>
      <c r="BP54" s="60"/>
      <c r="BQ54" s="60"/>
      <c r="BR54" s="60">
        <f t="shared" si="10"/>
        <v>-119</v>
      </c>
    </row>
    <row r="55" spans="1:70">
      <c r="A55" s="20" t="s">
        <v>88</v>
      </c>
      <c r="B55" s="137"/>
      <c r="C55" s="125"/>
      <c r="D55" s="137"/>
      <c r="E55" s="125"/>
      <c r="F55" s="137"/>
      <c r="G55" s="125"/>
      <c r="H55" s="137"/>
      <c r="I55" s="125"/>
      <c r="J55" s="137"/>
      <c r="K55" s="125"/>
      <c r="L55" s="137"/>
      <c r="M55" s="125"/>
      <c r="N55" s="137">
        <f t="shared" si="6"/>
        <v>0</v>
      </c>
      <c r="O55" s="60"/>
      <c r="P55" s="60"/>
      <c r="Q55" s="60"/>
      <c r="R55" s="60"/>
      <c r="S55" s="60"/>
      <c r="T55" s="60"/>
      <c r="U55" s="60"/>
      <c r="V55" s="60"/>
      <c r="W55" s="60"/>
      <c r="X55" s="60"/>
      <c r="Y55" s="60"/>
      <c r="Z55" s="60"/>
      <c r="AA55" s="60"/>
      <c r="AB55" s="60">
        <f t="shared" si="7"/>
        <v>0</v>
      </c>
      <c r="AC55" s="126"/>
      <c r="AD55" s="60"/>
      <c r="AE55" s="60"/>
      <c r="AF55" s="60"/>
      <c r="AG55" s="60"/>
      <c r="AH55" s="60"/>
      <c r="AI55" s="60"/>
      <c r="AJ55" s="60"/>
      <c r="AK55" s="60"/>
      <c r="AL55" s="60"/>
      <c r="AM55" s="60"/>
      <c r="AN55" s="60"/>
      <c r="AO55" s="60"/>
      <c r="AP55" s="60">
        <f t="shared" si="8"/>
        <v>0</v>
      </c>
      <c r="AQ55" s="126"/>
      <c r="AR55" s="60">
        <v>189</v>
      </c>
      <c r="AS55" s="60"/>
      <c r="AT55" s="60">
        <v>160</v>
      </c>
      <c r="AU55" s="60"/>
      <c r="AV55" s="60">
        <v>81</v>
      </c>
      <c r="AW55" s="60"/>
      <c r="AX55" s="60"/>
      <c r="AY55" s="60"/>
      <c r="AZ55" s="60"/>
      <c r="BA55" s="60"/>
      <c r="BB55" s="60"/>
      <c r="BC55" s="60"/>
      <c r="BD55" s="60">
        <f t="shared" si="9"/>
        <v>430</v>
      </c>
      <c r="BE55" s="126"/>
      <c r="BF55" s="60"/>
      <c r="BG55" s="60"/>
      <c r="BH55" s="60"/>
      <c r="BI55" s="60"/>
      <c r="BJ55" s="60"/>
      <c r="BK55" s="60"/>
      <c r="BL55" s="60"/>
      <c r="BM55" s="60"/>
      <c r="BN55" s="60"/>
      <c r="BO55" s="60"/>
      <c r="BP55" s="60"/>
      <c r="BQ55" s="60"/>
      <c r="BR55" s="60">
        <f t="shared" si="10"/>
        <v>0</v>
      </c>
    </row>
    <row r="56" spans="1:70" s="76" customFormat="1">
      <c r="A56" s="76" t="s">
        <v>89</v>
      </c>
      <c r="B56" s="134"/>
      <c r="C56" s="128"/>
      <c r="D56" s="134"/>
      <c r="E56" s="128"/>
      <c r="F56" s="134"/>
      <c r="G56" s="128"/>
      <c r="H56" s="134"/>
      <c r="I56" s="128"/>
      <c r="J56" s="134"/>
      <c r="K56" s="128"/>
      <c r="L56" s="134"/>
      <c r="M56" s="128"/>
      <c r="N56" s="134">
        <f t="shared" si="6"/>
        <v>0</v>
      </c>
      <c r="O56" s="74"/>
      <c r="P56" s="70"/>
      <c r="Q56" s="70"/>
      <c r="R56" s="70"/>
      <c r="S56" s="70"/>
      <c r="T56" s="70"/>
      <c r="U56" s="70"/>
      <c r="V56" s="70"/>
      <c r="W56" s="70"/>
      <c r="X56" s="70">
        <v>-907</v>
      </c>
      <c r="Y56" s="70"/>
      <c r="Z56" s="70"/>
      <c r="AA56" s="70"/>
      <c r="AB56" s="70">
        <f t="shared" si="7"/>
        <v>-907</v>
      </c>
      <c r="AC56" s="144"/>
      <c r="AD56" s="70"/>
      <c r="AE56" s="70"/>
      <c r="AF56" s="70"/>
      <c r="AG56" s="70"/>
      <c r="AH56" s="70"/>
      <c r="AI56" s="70"/>
      <c r="AJ56" s="70"/>
      <c r="AK56" s="70"/>
      <c r="AL56" s="70"/>
      <c r="AM56" s="70"/>
      <c r="AN56" s="70"/>
      <c r="AO56" s="70"/>
      <c r="AP56" s="70">
        <f t="shared" si="8"/>
        <v>0</v>
      </c>
      <c r="AQ56" s="144"/>
      <c r="AR56" s="70"/>
      <c r="AS56" s="70"/>
      <c r="AT56" s="70"/>
      <c r="AU56" s="70"/>
      <c r="AV56" s="70"/>
      <c r="AW56" s="70"/>
      <c r="AX56" s="70"/>
      <c r="AY56" s="70"/>
      <c r="AZ56" s="70">
        <v>-9</v>
      </c>
      <c r="BA56" s="70"/>
      <c r="BB56" s="70"/>
      <c r="BC56" s="70"/>
      <c r="BD56" s="70">
        <f t="shared" si="9"/>
        <v>-9</v>
      </c>
      <c r="BE56" s="144"/>
      <c r="BF56" s="70"/>
      <c r="BG56" s="70"/>
      <c r="BH56" s="70"/>
      <c r="BI56" s="70"/>
      <c r="BJ56" s="70"/>
      <c r="BK56" s="70"/>
      <c r="BL56" s="70"/>
      <c r="BM56" s="70"/>
      <c r="BN56" s="70"/>
      <c r="BO56" s="70"/>
      <c r="BP56" s="70"/>
      <c r="BQ56" s="70"/>
      <c r="BR56" s="70">
        <f t="shared" si="10"/>
        <v>0</v>
      </c>
    </row>
    <row r="57" spans="1:70">
      <c r="A57" s="20" t="s">
        <v>90</v>
      </c>
      <c r="B57" s="134"/>
      <c r="C57" s="125"/>
      <c r="D57" s="134"/>
      <c r="E57" s="125"/>
      <c r="F57" s="133"/>
      <c r="G57" s="125"/>
      <c r="H57" s="133"/>
      <c r="I57" s="125"/>
      <c r="J57" s="133"/>
      <c r="K57" s="125"/>
      <c r="L57" s="133"/>
      <c r="M57" s="125"/>
      <c r="N57" s="134">
        <f>SUM(B57:L57)</f>
        <v>0</v>
      </c>
      <c r="O57" s="60"/>
      <c r="P57" s="74"/>
      <c r="Q57" s="60"/>
      <c r="R57" s="74"/>
      <c r="S57" s="60"/>
      <c r="T57" s="65"/>
      <c r="U57" s="60"/>
      <c r="V57" s="74"/>
      <c r="W57" s="60"/>
      <c r="X57" s="65"/>
      <c r="Y57" s="60"/>
      <c r="Z57" s="74"/>
      <c r="AA57" s="60"/>
      <c r="AB57" s="65">
        <f>SUM(P57:Z57)</f>
        <v>0</v>
      </c>
      <c r="AC57" s="126"/>
      <c r="AD57" s="74"/>
      <c r="AE57" s="60"/>
      <c r="AF57" s="74"/>
      <c r="AG57" s="60"/>
      <c r="AH57" s="65"/>
      <c r="AI57" s="60"/>
      <c r="AJ57" s="74"/>
      <c r="AK57" s="60"/>
      <c r="AL57" s="74"/>
      <c r="AM57" s="60"/>
      <c r="AN57" s="74"/>
      <c r="AO57" s="60"/>
      <c r="AP57" s="65">
        <f>SUM(AD57:AN57)</f>
        <v>0</v>
      </c>
      <c r="AQ57" s="126"/>
      <c r="AR57" s="74"/>
      <c r="AS57" s="60"/>
      <c r="AT57" s="65"/>
      <c r="AU57" s="60"/>
      <c r="AV57" s="74">
        <v>-298</v>
      </c>
      <c r="AW57" s="60"/>
      <c r="AX57" s="74"/>
      <c r="AY57" s="60"/>
      <c r="AZ57" s="65"/>
      <c r="BA57" s="60"/>
      <c r="BB57" s="74"/>
      <c r="BC57" s="60"/>
      <c r="BD57" s="65">
        <f>SUM(AR57:BC57)</f>
        <v>-298</v>
      </c>
      <c r="BE57" s="126"/>
      <c r="BF57" s="65"/>
      <c r="BG57" s="60"/>
      <c r="BH57" s="65"/>
      <c r="BI57" s="60"/>
      <c r="BJ57" s="74"/>
      <c r="BK57" s="60"/>
      <c r="BL57" s="65"/>
      <c r="BM57" s="60"/>
      <c r="BN57" s="74"/>
      <c r="BO57" s="60"/>
      <c r="BP57" s="65"/>
      <c r="BQ57" s="60"/>
      <c r="BR57" s="70">
        <f t="shared" si="10"/>
        <v>0</v>
      </c>
    </row>
    <row r="58" spans="1:70" ht="6.95" customHeight="1">
      <c r="B58" s="138"/>
      <c r="C58" s="137"/>
      <c r="D58" s="138"/>
      <c r="E58" s="137"/>
      <c r="F58" s="134"/>
      <c r="G58" s="137"/>
      <c r="H58" s="137"/>
      <c r="I58" s="137"/>
      <c r="J58" s="137"/>
      <c r="K58" s="137"/>
      <c r="L58" s="137"/>
      <c r="M58" s="125"/>
      <c r="N58" s="138"/>
      <c r="O58" s="60"/>
      <c r="P58" s="140"/>
      <c r="Q58" s="139"/>
      <c r="R58" s="140"/>
      <c r="S58" s="139"/>
      <c r="T58" s="135"/>
      <c r="U58" s="139"/>
      <c r="V58" s="140"/>
      <c r="W58" s="139"/>
      <c r="X58" s="139"/>
      <c r="Y58" s="139"/>
      <c r="Z58" s="140"/>
      <c r="AA58" s="60"/>
      <c r="AB58" s="135"/>
      <c r="AC58" s="126"/>
      <c r="AD58" s="140"/>
      <c r="AE58" s="139"/>
      <c r="AF58" s="140"/>
      <c r="AG58" s="139"/>
      <c r="AH58" s="139"/>
      <c r="AI58" s="139"/>
      <c r="AJ58" s="140"/>
      <c r="AK58" s="139"/>
      <c r="AL58" s="140"/>
      <c r="AM58" s="135"/>
      <c r="AN58" s="140"/>
      <c r="AO58" s="60"/>
      <c r="AP58" s="139"/>
      <c r="AQ58" s="126"/>
      <c r="AR58" s="140"/>
      <c r="AS58" s="139"/>
      <c r="AT58" s="135"/>
      <c r="AU58" s="139"/>
      <c r="AV58" s="140"/>
      <c r="AW58" s="139"/>
      <c r="AX58" s="140"/>
      <c r="AY58" s="139"/>
      <c r="AZ58" s="135"/>
      <c r="BA58" s="139"/>
      <c r="BB58" s="140"/>
      <c r="BC58" s="60"/>
      <c r="BD58" s="139"/>
      <c r="BE58" s="126"/>
      <c r="BF58" s="139"/>
      <c r="BG58" s="139"/>
      <c r="BH58" s="135"/>
      <c r="BI58" s="139"/>
      <c r="BJ58" s="140"/>
      <c r="BK58" s="139"/>
      <c r="BL58" s="139"/>
      <c r="BM58" s="139"/>
      <c r="BN58" s="140"/>
      <c r="BO58" s="139"/>
      <c r="BP58" s="135"/>
      <c r="BQ58" s="60"/>
      <c r="BR58" s="140"/>
    </row>
    <row r="59" spans="1:70" s="76" customFormat="1" ht="13.5" thickBot="1">
      <c r="B59" s="136">
        <f>SUM(B52:B57)</f>
        <v>-86</v>
      </c>
      <c r="C59" s="128"/>
      <c r="D59" s="136">
        <f>SUM(D52:D57)</f>
        <v>0</v>
      </c>
      <c r="E59" s="128"/>
      <c r="F59" s="136">
        <f>SUM(F52:F57)</f>
        <v>-4</v>
      </c>
      <c r="G59" s="128"/>
      <c r="H59" s="136">
        <f>SUM(H52:H57)</f>
        <v>0</v>
      </c>
      <c r="I59" s="128"/>
      <c r="J59" s="136">
        <f>SUM(J52:J57)</f>
        <v>-15</v>
      </c>
      <c r="K59" s="128"/>
      <c r="L59" s="136"/>
      <c r="M59" s="128"/>
      <c r="N59" s="136">
        <f>SUM(N52:N57)</f>
        <v>-105</v>
      </c>
      <c r="O59" s="74"/>
      <c r="P59" s="74">
        <f>SUM(P52:P57)</f>
        <v>-237</v>
      </c>
      <c r="Q59" s="74"/>
      <c r="R59" s="74">
        <f>SUM(R52:R57)</f>
        <v>-59</v>
      </c>
      <c r="S59" s="74"/>
      <c r="T59" s="74">
        <f>SUM(T52:T57)</f>
        <v>-65</v>
      </c>
      <c r="U59" s="74"/>
      <c r="V59" s="74">
        <f>SUM(V52:V57)</f>
        <v>-67</v>
      </c>
      <c r="W59" s="74"/>
      <c r="X59" s="74">
        <f>SUM(X52:X57)</f>
        <v>-915</v>
      </c>
      <c r="Y59" s="74"/>
      <c r="Z59" s="74">
        <f>SUM(Z52:Z57)</f>
        <v>0</v>
      </c>
      <c r="AA59" s="74"/>
      <c r="AB59" s="73">
        <f>SUM(AB52:AB57)</f>
        <v>-1343</v>
      </c>
      <c r="AC59" s="144"/>
      <c r="AD59" s="74">
        <f>SUM(AD52:AD57)</f>
        <v>-309</v>
      </c>
      <c r="AE59" s="74"/>
      <c r="AF59" s="74">
        <f>SUM(AF52:AF57)</f>
        <v>-95</v>
      </c>
      <c r="AG59" s="74"/>
      <c r="AH59" s="73">
        <f>SUM(AH52:AH57)</f>
        <v>-74</v>
      </c>
      <c r="AI59" s="74"/>
      <c r="AJ59" s="73">
        <f>SUM(AJ52:AJ57)</f>
        <v>-199</v>
      </c>
      <c r="AK59" s="74"/>
      <c r="AL59" s="74">
        <f>SUM(AL52:AL57)</f>
        <v>-22</v>
      </c>
      <c r="AM59" s="74"/>
      <c r="AN59" s="74">
        <f>SUM(AN52:AN57)</f>
        <v>0</v>
      </c>
      <c r="AO59" s="74"/>
      <c r="AP59" s="73">
        <f>SUM(AP52:AP57)</f>
        <v>-699</v>
      </c>
      <c r="AQ59" s="144"/>
      <c r="AR59" s="74">
        <f>SUM(AR52:AR57)</f>
        <v>-116</v>
      </c>
      <c r="AS59" s="74"/>
      <c r="AT59" s="74">
        <f>SUM(AT52:AT57)</f>
        <v>140</v>
      </c>
      <c r="AU59" s="74"/>
      <c r="AV59" s="74">
        <f>SUM(AV52:AV57)</f>
        <v>-219</v>
      </c>
      <c r="AW59" s="74"/>
      <c r="AX59" s="74">
        <f>SUM(AX52:AX57)</f>
        <v>-2</v>
      </c>
      <c r="AY59" s="74"/>
      <c r="AZ59" s="74">
        <f>SUM(AZ52:AZ57)</f>
        <v>-26</v>
      </c>
      <c r="BA59" s="74"/>
      <c r="BB59" s="74">
        <f>SUM(BB52:BB57)</f>
        <v>0</v>
      </c>
      <c r="BC59" s="74"/>
      <c r="BD59" s="73">
        <f>SUM(BD52:BD57)</f>
        <v>-223</v>
      </c>
      <c r="BE59" s="144"/>
      <c r="BF59" s="73">
        <f>SUM(BF52:BF57)</f>
        <v>-164</v>
      </c>
      <c r="BG59" s="74"/>
      <c r="BH59" s="74">
        <f>SUM(BH52:BH57)</f>
        <v>-1</v>
      </c>
      <c r="BI59" s="74"/>
      <c r="BJ59" s="73">
        <f>SUM(BJ52:BJ57)</f>
        <v>-3</v>
      </c>
      <c r="BK59" s="74"/>
      <c r="BL59" s="73">
        <f>SUM(BL52:BL57)</f>
        <v>-120</v>
      </c>
      <c r="BM59" s="74"/>
      <c r="BN59" s="74">
        <f>SUM(BN52:BN57)</f>
        <v>0</v>
      </c>
      <c r="BO59" s="74"/>
      <c r="BP59" s="73">
        <f>SUM(BP52:BP57)</f>
        <v>0</v>
      </c>
      <c r="BQ59" s="74"/>
      <c r="BR59" s="74">
        <f>SUM(BR52:BR57)</f>
        <v>-288</v>
      </c>
    </row>
    <row r="60" spans="1:70" s="158" customFormat="1">
      <c r="A60" s="157"/>
      <c r="B60" s="125"/>
      <c r="C60" s="125"/>
      <c r="D60" s="125"/>
      <c r="E60" s="125"/>
      <c r="F60" s="125"/>
      <c r="G60" s="125"/>
      <c r="H60" s="125"/>
      <c r="I60" s="125"/>
      <c r="J60" s="125"/>
      <c r="K60" s="125"/>
      <c r="L60" s="125"/>
      <c r="M60" s="125"/>
      <c r="N60" s="125"/>
      <c r="O60" s="60"/>
      <c r="P60" s="156"/>
      <c r="Q60" s="139"/>
      <c r="R60" s="156"/>
      <c r="S60" s="139"/>
      <c r="T60" s="156"/>
      <c r="U60" s="139"/>
      <c r="V60" s="156"/>
      <c r="W60" s="139"/>
      <c r="X60" s="156"/>
      <c r="Y60" s="139"/>
      <c r="Z60" s="156"/>
      <c r="AA60" s="60"/>
      <c r="AB60" s="139"/>
      <c r="AC60" s="126"/>
      <c r="AD60" s="156"/>
      <c r="AE60" s="139"/>
      <c r="AF60" s="156"/>
      <c r="AG60" s="139"/>
      <c r="AH60" s="139"/>
      <c r="AI60" s="139"/>
      <c r="AJ60" s="139"/>
      <c r="AK60" s="139"/>
      <c r="AL60" s="156"/>
      <c r="AM60" s="139"/>
      <c r="AN60" s="156"/>
      <c r="AO60" s="60"/>
      <c r="AP60" s="139"/>
      <c r="AQ60" s="126"/>
      <c r="AR60" s="156"/>
      <c r="AS60" s="139"/>
      <c r="AT60" s="156"/>
      <c r="AU60" s="139"/>
      <c r="AV60" s="156"/>
      <c r="AW60" s="139"/>
      <c r="AX60" s="156"/>
      <c r="AY60" s="139"/>
      <c r="AZ60" s="156"/>
      <c r="BA60" s="139"/>
      <c r="BB60" s="156"/>
      <c r="BC60" s="60"/>
      <c r="BD60" s="139"/>
      <c r="BE60" s="126"/>
      <c r="BF60" s="139"/>
      <c r="BG60" s="139"/>
      <c r="BH60" s="156"/>
      <c r="BI60" s="139"/>
      <c r="BJ60" s="139"/>
      <c r="BK60" s="139"/>
      <c r="BL60" s="139"/>
      <c r="BM60" s="139"/>
      <c r="BN60" s="156"/>
      <c r="BO60" s="139"/>
      <c r="BP60" s="139"/>
      <c r="BQ60" s="60"/>
      <c r="BR60" s="156"/>
    </row>
    <row r="61" spans="1:70" ht="12" customHeight="1">
      <c r="A61" s="16" t="s">
        <v>46</v>
      </c>
      <c r="B61" s="125"/>
      <c r="C61" s="125"/>
      <c r="D61" s="125"/>
      <c r="E61" s="125"/>
      <c r="F61" s="125"/>
      <c r="G61" s="125"/>
      <c r="H61" s="125"/>
      <c r="I61" s="125"/>
      <c r="J61" s="125"/>
      <c r="K61" s="125"/>
      <c r="L61" s="125"/>
      <c r="M61" s="125"/>
      <c r="N61" s="125"/>
      <c r="O61" s="74"/>
      <c r="P61" s="70"/>
      <c r="Q61" s="70"/>
      <c r="R61" s="70"/>
      <c r="S61" s="70"/>
      <c r="T61" s="70"/>
      <c r="U61" s="70"/>
      <c r="V61" s="70"/>
      <c r="W61" s="70"/>
      <c r="X61" s="70"/>
      <c r="Y61" s="70"/>
      <c r="Z61" s="70"/>
      <c r="AA61" s="70"/>
      <c r="AB61" s="70"/>
      <c r="AC61" s="144"/>
      <c r="AD61" s="70"/>
      <c r="AE61" s="70"/>
      <c r="AF61" s="70"/>
      <c r="AG61" s="70"/>
      <c r="AH61" s="70"/>
      <c r="AI61" s="70"/>
      <c r="AJ61" s="70"/>
      <c r="AK61" s="70"/>
      <c r="AL61" s="70"/>
      <c r="AM61" s="70"/>
      <c r="AN61" s="70"/>
      <c r="AO61" s="70"/>
      <c r="AP61" s="70"/>
      <c r="AQ61" s="144"/>
      <c r="AR61" s="70"/>
      <c r="AS61" s="70"/>
      <c r="AT61" s="70"/>
      <c r="AU61" s="70"/>
      <c r="AV61" s="70"/>
      <c r="AW61" s="70"/>
      <c r="AX61" s="70"/>
      <c r="AY61" s="70"/>
      <c r="AZ61" s="70"/>
      <c r="BA61" s="70"/>
      <c r="BB61" s="70"/>
      <c r="BC61" s="70"/>
      <c r="BD61" s="70"/>
      <c r="BE61" s="144"/>
      <c r="BF61" s="70"/>
      <c r="BG61" s="70"/>
      <c r="BH61" s="70"/>
      <c r="BI61" s="70"/>
      <c r="BJ61" s="70"/>
      <c r="BK61" s="70"/>
      <c r="BL61" s="70"/>
      <c r="BM61" s="70"/>
      <c r="BN61" s="70"/>
      <c r="BO61" s="70"/>
      <c r="BP61" s="70"/>
      <c r="BQ61" s="70"/>
      <c r="BR61" s="70"/>
    </row>
    <row r="62" spans="1:70" ht="6.95" customHeight="1">
      <c r="A62" s="16"/>
      <c r="B62" s="125"/>
      <c r="C62" s="125"/>
      <c r="D62" s="125"/>
      <c r="E62" s="125"/>
      <c r="F62" s="125"/>
      <c r="G62" s="125"/>
      <c r="H62" s="125"/>
      <c r="I62" s="125"/>
      <c r="J62" s="125"/>
      <c r="K62" s="125"/>
      <c r="L62" s="125"/>
      <c r="M62" s="125"/>
      <c r="N62" s="125"/>
      <c r="O62" s="74"/>
      <c r="P62" s="70"/>
      <c r="Q62" s="70"/>
      <c r="R62" s="70"/>
      <c r="S62" s="70"/>
      <c r="T62" s="70"/>
      <c r="U62" s="70"/>
      <c r="V62" s="70"/>
      <c r="W62" s="70"/>
      <c r="X62" s="70"/>
      <c r="Y62" s="70"/>
      <c r="Z62" s="70"/>
      <c r="AA62" s="70"/>
      <c r="AB62" s="70"/>
      <c r="AC62" s="144"/>
      <c r="AD62" s="70"/>
      <c r="AE62" s="70"/>
      <c r="AF62" s="70"/>
      <c r="AG62" s="70"/>
      <c r="AH62" s="70"/>
      <c r="AI62" s="70"/>
      <c r="AJ62" s="70"/>
      <c r="AK62" s="70"/>
      <c r="AL62" s="70"/>
      <c r="AM62" s="70"/>
      <c r="AN62" s="70"/>
      <c r="AO62" s="70"/>
      <c r="AP62" s="70"/>
      <c r="AQ62" s="144"/>
      <c r="AR62" s="70"/>
      <c r="AS62" s="70"/>
      <c r="AT62" s="70"/>
      <c r="AU62" s="70"/>
      <c r="AV62" s="70"/>
      <c r="AW62" s="70"/>
      <c r="AX62" s="70"/>
      <c r="AY62" s="70"/>
      <c r="AZ62" s="70"/>
      <c r="BA62" s="70"/>
      <c r="BB62" s="70"/>
      <c r="BC62" s="70"/>
      <c r="BD62" s="70"/>
      <c r="BE62" s="144"/>
      <c r="BF62" s="70"/>
      <c r="BG62" s="70"/>
      <c r="BH62" s="70"/>
      <c r="BI62" s="70"/>
      <c r="BJ62" s="70"/>
      <c r="BK62" s="70"/>
      <c r="BL62" s="70"/>
      <c r="BM62" s="70"/>
      <c r="BN62" s="70"/>
      <c r="BO62" s="70"/>
      <c r="BP62" s="70"/>
      <c r="BQ62" s="70"/>
      <c r="BR62" s="70"/>
    </row>
    <row r="63" spans="1:70">
      <c r="A63" s="75" t="s">
        <v>44</v>
      </c>
      <c r="B63" s="125">
        <v>536</v>
      </c>
      <c r="C63" s="125"/>
      <c r="D63" s="125">
        <v>640</v>
      </c>
      <c r="E63" s="125"/>
      <c r="F63" s="125">
        <v>508</v>
      </c>
      <c r="G63" s="125"/>
      <c r="H63" s="125">
        <v>62</v>
      </c>
      <c r="I63" s="125"/>
      <c r="J63" s="125">
        <v>-388</v>
      </c>
      <c r="K63" s="125"/>
      <c r="L63" s="125">
        <v>0</v>
      </c>
      <c r="M63" s="125"/>
      <c r="N63" s="125">
        <v>1358</v>
      </c>
      <c r="O63" s="74"/>
      <c r="P63" s="159">
        <v>369.09667339462402</v>
      </c>
      <c r="Q63" s="159"/>
      <c r="R63" s="159">
        <v>525.99914417918899</v>
      </c>
      <c r="S63" s="159"/>
      <c r="T63" s="60">
        <v>-193.469846810859</v>
      </c>
      <c r="U63" s="159"/>
      <c r="V63" s="159">
        <v>73.147819662288498</v>
      </c>
      <c r="W63" s="159"/>
      <c r="X63" s="60">
        <v>-2040.8089682608102</v>
      </c>
      <c r="Y63" s="159"/>
      <c r="Z63" s="60">
        <v>0</v>
      </c>
      <c r="AA63" s="159"/>
      <c r="AB63" s="60">
        <v>-1265.61760027491</v>
      </c>
      <c r="AC63" s="173"/>
      <c r="AD63" s="159">
        <v>298.38033451830199</v>
      </c>
      <c r="AE63" s="159"/>
      <c r="AF63" s="159">
        <v>264.217611555838</v>
      </c>
      <c r="AG63" s="159"/>
      <c r="AH63" s="159">
        <v>392.96547583880505</v>
      </c>
      <c r="AI63" s="159"/>
      <c r="AJ63" s="159">
        <v>46.388538133316203</v>
      </c>
      <c r="AK63" s="159"/>
      <c r="AL63" s="60">
        <v>-795</v>
      </c>
      <c r="AM63" s="159"/>
      <c r="AN63" s="159">
        <v>3.5543154014249199E-3</v>
      </c>
      <c r="AO63" s="159"/>
      <c r="AP63" s="159">
        <v>206.45930457744501</v>
      </c>
      <c r="AQ63" s="173"/>
      <c r="AR63" s="159">
        <v>474.97931130315601</v>
      </c>
      <c r="AS63" s="159"/>
      <c r="AT63" s="159">
        <v>456.44170458153098</v>
      </c>
      <c r="AU63" s="159"/>
      <c r="AV63" s="159">
        <v>20</v>
      </c>
      <c r="AW63" s="159"/>
      <c r="AX63" s="159">
        <v>67.000187761638898</v>
      </c>
      <c r="AY63" s="159"/>
      <c r="AZ63" s="60">
        <v>-458.16660310002601</v>
      </c>
      <c r="BA63" s="159"/>
      <c r="BB63" s="160">
        <v>0</v>
      </c>
      <c r="BC63" s="159"/>
      <c r="BD63" s="60">
        <v>559.71006836406605</v>
      </c>
      <c r="BE63" s="173"/>
      <c r="BF63" s="159">
        <v>329.223854126932</v>
      </c>
      <c r="BG63" s="159"/>
      <c r="BH63" s="159">
        <v>437.30940831124997</v>
      </c>
      <c r="BI63" s="159"/>
      <c r="BJ63" s="159">
        <v>1028</v>
      </c>
      <c r="BK63" s="159"/>
      <c r="BL63" s="159">
        <v>65.2441468032697</v>
      </c>
      <c r="BM63" s="159"/>
      <c r="BN63" s="60">
        <v>-198.930455058517</v>
      </c>
      <c r="BO63" s="159"/>
      <c r="BP63" s="159">
        <v>0</v>
      </c>
      <c r="BQ63" s="159"/>
      <c r="BR63" s="159">
        <v>1660.2843112200899</v>
      </c>
    </row>
    <row r="64" spans="1:70">
      <c r="A64" s="20" t="s">
        <v>8</v>
      </c>
      <c r="B64" s="125"/>
      <c r="C64" s="125"/>
      <c r="D64" s="125"/>
      <c r="E64" s="125"/>
      <c r="F64" s="125"/>
      <c r="G64" s="125"/>
      <c r="H64" s="125"/>
      <c r="I64" s="125"/>
      <c r="J64" s="125"/>
      <c r="K64" s="125"/>
      <c r="L64" s="125"/>
      <c r="M64" s="125"/>
      <c r="N64" s="125"/>
      <c r="O64" s="60"/>
      <c r="P64" s="160">
        <v>9</v>
      </c>
      <c r="Q64" s="160"/>
      <c r="R64" s="160">
        <v>13</v>
      </c>
      <c r="S64" s="160"/>
      <c r="T64" s="60">
        <v>-3</v>
      </c>
      <c r="U64" s="160"/>
      <c r="V64" s="60">
        <v>-1</v>
      </c>
      <c r="W64" s="160"/>
      <c r="X64" s="60">
        <v>-1</v>
      </c>
      <c r="Y64" s="160"/>
      <c r="Z64" s="160">
        <v>0</v>
      </c>
      <c r="AA64" s="160"/>
      <c r="AB64" s="60">
        <v>17</v>
      </c>
      <c r="AC64" s="161"/>
      <c r="AD64" s="160">
        <v>20</v>
      </c>
      <c r="AE64" s="160"/>
      <c r="AF64" s="160">
        <v>18</v>
      </c>
      <c r="AG64" s="160"/>
      <c r="AH64" s="60">
        <v>-2</v>
      </c>
      <c r="AI64" s="160"/>
      <c r="AJ64" s="160">
        <v>2</v>
      </c>
      <c r="AK64" s="160"/>
      <c r="AL64" s="160">
        <v>1</v>
      </c>
      <c r="AM64" s="160"/>
      <c r="AN64" s="160">
        <v>0</v>
      </c>
      <c r="AO64" s="160"/>
      <c r="AP64" s="160">
        <v>39</v>
      </c>
      <c r="AQ64" s="161"/>
      <c r="AR64" s="160">
        <v>40</v>
      </c>
      <c r="AS64" s="160"/>
      <c r="AT64" s="160">
        <v>36</v>
      </c>
      <c r="AU64" s="160"/>
      <c r="AV64" s="160">
        <v>20</v>
      </c>
      <c r="AW64" s="160"/>
      <c r="AX64" s="160">
        <v>3</v>
      </c>
      <c r="AY64" s="160"/>
      <c r="AZ64" s="60">
        <v>-7</v>
      </c>
      <c r="BA64" s="160"/>
      <c r="BB64" s="160">
        <v>0</v>
      </c>
      <c r="BC64" s="160"/>
      <c r="BD64" s="60">
        <v>92</v>
      </c>
      <c r="BE64" s="161"/>
      <c r="BF64" s="160">
        <v>22</v>
      </c>
      <c r="BG64" s="160"/>
      <c r="BH64" s="160">
        <v>30</v>
      </c>
      <c r="BI64" s="160"/>
      <c r="BJ64" s="160">
        <v>63</v>
      </c>
      <c r="BK64" s="160"/>
      <c r="BL64" s="160">
        <v>3</v>
      </c>
      <c r="BM64" s="160"/>
      <c r="BN64" s="60">
        <v>-16</v>
      </c>
      <c r="BO64" s="160"/>
      <c r="BP64" s="60">
        <v>-6</v>
      </c>
      <c r="BQ64" s="160"/>
      <c r="BR64" s="160">
        <v>96</v>
      </c>
    </row>
    <row r="65" spans="1:70">
      <c r="A65" s="20" t="s">
        <v>76</v>
      </c>
      <c r="B65" s="125">
        <v>0</v>
      </c>
      <c r="C65" s="125"/>
      <c r="D65" s="125">
        <v>0</v>
      </c>
      <c r="E65" s="125"/>
      <c r="F65" s="125">
        <v>0</v>
      </c>
      <c r="G65" s="125"/>
      <c r="H65" s="125">
        <v>0</v>
      </c>
      <c r="I65" s="125"/>
      <c r="J65" s="125">
        <v>-152</v>
      </c>
      <c r="K65" s="125"/>
      <c r="L65" s="125">
        <v>0</v>
      </c>
      <c r="M65" s="125"/>
      <c r="N65" s="125">
        <v>-152</v>
      </c>
      <c r="O65" s="60"/>
      <c r="P65" s="160">
        <v>0</v>
      </c>
      <c r="Q65" s="160"/>
      <c r="R65" s="160">
        <v>0</v>
      </c>
      <c r="S65" s="160"/>
      <c r="T65" s="160">
        <v>0</v>
      </c>
      <c r="U65" s="160"/>
      <c r="V65" s="160">
        <v>0</v>
      </c>
      <c r="W65" s="160"/>
      <c r="X65" s="60">
        <v>545</v>
      </c>
      <c r="Y65" s="160"/>
      <c r="Z65" s="160">
        <v>0</v>
      </c>
      <c r="AA65" s="160"/>
      <c r="AB65" s="60">
        <v>545</v>
      </c>
      <c r="AC65" s="161"/>
      <c r="AD65" s="160">
        <v>0</v>
      </c>
      <c r="AE65" s="160"/>
      <c r="AF65" s="160">
        <v>0</v>
      </c>
      <c r="AG65" s="160"/>
      <c r="AH65" s="160">
        <v>0</v>
      </c>
      <c r="AI65" s="160"/>
      <c r="AJ65" s="160">
        <v>0</v>
      </c>
      <c r="AK65" s="160"/>
      <c r="AL65" s="160">
        <v>464</v>
      </c>
      <c r="AM65" s="160"/>
      <c r="AN65" s="160">
        <v>0</v>
      </c>
      <c r="AO65" s="160"/>
      <c r="AP65" s="160">
        <v>464</v>
      </c>
      <c r="AQ65" s="161"/>
      <c r="AR65" s="160">
        <v>0</v>
      </c>
      <c r="AS65" s="160"/>
      <c r="AT65" s="160">
        <v>0</v>
      </c>
      <c r="AU65" s="160"/>
      <c r="AV65" s="160">
        <v>0</v>
      </c>
      <c r="AW65" s="160"/>
      <c r="AX65" s="160">
        <v>0</v>
      </c>
      <c r="AY65" s="160"/>
      <c r="AZ65" s="60">
        <v>-147</v>
      </c>
      <c r="BA65" s="160"/>
      <c r="BB65" s="160">
        <v>0</v>
      </c>
      <c r="BC65" s="160"/>
      <c r="BD65" s="60">
        <v>-147</v>
      </c>
      <c r="BE65" s="161"/>
      <c r="BF65" s="160">
        <v>0</v>
      </c>
      <c r="BG65" s="160"/>
      <c r="BH65" s="160">
        <v>0</v>
      </c>
      <c r="BI65" s="160"/>
      <c r="BJ65" s="160">
        <v>0</v>
      </c>
      <c r="BK65" s="160"/>
      <c r="BL65" s="160">
        <v>0</v>
      </c>
      <c r="BM65" s="160"/>
      <c r="BN65" s="160">
        <v>148</v>
      </c>
      <c r="BO65" s="160"/>
      <c r="BP65" s="160">
        <v>0</v>
      </c>
      <c r="BQ65" s="160"/>
      <c r="BR65" s="160">
        <v>148</v>
      </c>
    </row>
    <row r="66" spans="1:70">
      <c r="A66" s="52" t="s">
        <v>125</v>
      </c>
      <c r="B66" s="125">
        <v>0</v>
      </c>
      <c r="C66" s="125"/>
      <c r="D66" s="125">
        <v>0</v>
      </c>
      <c r="E66" s="125"/>
      <c r="F66" s="125">
        <v>0</v>
      </c>
      <c r="G66" s="125"/>
      <c r="H66" s="125">
        <v>0</v>
      </c>
      <c r="I66" s="125"/>
      <c r="J66" s="125">
        <v>0</v>
      </c>
      <c r="K66" s="125"/>
      <c r="L66" s="125">
        <v>0</v>
      </c>
      <c r="M66" s="125"/>
      <c r="N66" s="125">
        <v>0</v>
      </c>
      <c r="O66" s="60"/>
      <c r="P66" s="160">
        <v>0</v>
      </c>
      <c r="Q66" s="160"/>
      <c r="R66" s="160">
        <v>0</v>
      </c>
      <c r="S66" s="160"/>
      <c r="T66" s="160">
        <v>0</v>
      </c>
      <c r="U66" s="160"/>
      <c r="V66" s="160">
        <v>0</v>
      </c>
      <c r="W66" s="160"/>
      <c r="X66" s="160">
        <v>0</v>
      </c>
      <c r="Y66" s="160"/>
      <c r="Z66" s="160">
        <v>0</v>
      </c>
      <c r="AA66" s="160"/>
      <c r="AB66" s="160">
        <v>0</v>
      </c>
      <c r="AC66" s="161"/>
      <c r="AD66" s="160">
        <v>0</v>
      </c>
      <c r="AE66" s="160"/>
      <c r="AF66" s="160">
        <v>0</v>
      </c>
      <c r="AG66" s="160"/>
      <c r="AH66" s="60">
        <v>-49</v>
      </c>
      <c r="AI66" s="160"/>
      <c r="AJ66" s="160">
        <v>0</v>
      </c>
      <c r="AK66" s="160"/>
      <c r="AL66" s="160">
        <v>0</v>
      </c>
      <c r="AM66" s="160"/>
      <c r="AN66" s="160">
        <v>0</v>
      </c>
      <c r="AO66" s="160"/>
      <c r="AP66" s="60">
        <v>-49</v>
      </c>
      <c r="AQ66" s="161"/>
      <c r="AR66" s="160">
        <v>-5</v>
      </c>
      <c r="AS66" s="160"/>
      <c r="AT66" s="160">
        <v>0</v>
      </c>
      <c r="AU66" s="160"/>
      <c r="AV66" s="60">
        <v>-6</v>
      </c>
      <c r="AW66" s="160"/>
      <c r="AX66" s="160">
        <v>0</v>
      </c>
      <c r="AY66" s="160"/>
      <c r="AZ66" s="160">
        <v>0</v>
      </c>
      <c r="BA66" s="160"/>
      <c r="BB66" s="160">
        <v>0</v>
      </c>
      <c r="BC66" s="160"/>
      <c r="BD66" s="60">
        <v>-11</v>
      </c>
      <c r="BE66" s="161"/>
      <c r="BF66" s="160">
        <v>0</v>
      </c>
      <c r="BG66" s="160"/>
      <c r="BH66" s="160">
        <v>0</v>
      </c>
      <c r="BI66" s="160"/>
      <c r="BJ66" s="60">
        <v>-7.7830000000000004</v>
      </c>
      <c r="BK66" s="160"/>
      <c r="BL66" s="160">
        <v>0</v>
      </c>
      <c r="BM66" s="160"/>
      <c r="BN66" s="160">
        <v>0</v>
      </c>
      <c r="BO66" s="160"/>
      <c r="BP66" s="160">
        <v>0</v>
      </c>
      <c r="BQ66" s="160"/>
      <c r="BR66" s="60">
        <v>-7.7830000000000004</v>
      </c>
    </row>
    <row r="67" spans="1:70">
      <c r="A67" s="51" t="s">
        <v>77</v>
      </c>
      <c r="B67" s="127">
        <v>0</v>
      </c>
      <c r="C67" s="125"/>
      <c r="D67" s="127">
        <v>0</v>
      </c>
      <c r="E67" s="125"/>
      <c r="F67" s="127">
        <v>0</v>
      </c>
      <c r="G67" s="125"/>
      <c r="H67" s="127">
        <v>0</v>
      </c>
      <c r="I67" s="125"/>
      <c r="J67" s="127">
        <v>0</v>
      </c>
      <c r="K67" s="125"/>
      <c r="L67" s="127">
        <v>0</v>
      </c>
      <c r="M67" s="125"/>
      <c r="N67" s="127">
        <v>0</v>
      </c>
      <c r="O67" s="60"/>
      <c r="P67" s="162">
        <v>0</v>
      </c>
      <c r="Q67" s="160"/>
      <c r="R67" s="162">
        <v>0</v>
      </c>
      <c r="S67" s="160"/>
      <c r="T67" s="162">
        <v>0</v>
      </c>
      <c r="U67" s="160"/>
      <c r="V67" s="162">
        <v>0</v>
      </c>
      <c r="W67" s="160"/>
      <c r="X67" s="162">
        <v>0</v>
      </c>
      <c r="Y67" s="160"/>
      <c r="Z67" s="162">
        <v>0</v>
      </c>
      <c r="AA67" s="160"/>
      <c r="AB67" s="162">
        <v>0</v>
      </c>
      <c r="AC67" s="161"/>
      <c r="AD67" s="162">
        <v>0</v>
      </c>
      <c r="AE67" s="160"/>
      <c r="AF67" s="160">
        <v>0</v>
      </c>
      <c r="AG67" s="160"/>
      <c r="AH67" s="162">
        <v>9</v>
      </c>
      <c r="AI67" s="160"/>
      <c r="AJ67" s="162">
        <v>0</v>
      </c>
      <c r="AK67" s="160"/>
      <c r="AL67" s="160">
        <v>0</v>
      </c>
      <c r="AM67" s="160"/>
      <c r="AN67" s="162">
        <v>0</v>
      </c>
      <c r="AO67" s="160"/>
      <c r="AP67" s="162">
        <v>9</v>
      </c>
      <c r="AQ67" s="161"/>
      <c r="AR67" s="160">
        <v>10</v>
      </c>
      <c r="AS67" s="160"/>
      <c r="AT67" s="162">
        <v>0</v>
      </c>
      <c r="AU67" s="160"/>
      <c r="AV67" s="162">
        <v>21</v>
      </c>
      <c r="AW67" s="160"/>
      <c r="AX67" s="162">
        <v>0</v>
      </c>
      <c r="AY67" s="160"/>
      <c r="AZ67" s="160">
        <v>0</v>
      </c>
      <c r="BA67" s="160"/>
      <c r="BB67" s="160">
        <v>0</v>
      </c>
      <c r="BC67" s="160"/>
      <c r="BD67" s="60">
        <v>31</v>
      </c>
      <c r="BE67" s="161"/>
      <c r="BF67" s="162">
        <v>0</v>
      </c>
      <c r="BG67" s="160"/>
      <c r="BH67" s="160">
        <v>0</v>
      </c>
      <c r="BI67" s="160"/>
      <c r="BJ67" s="160">
        <v>10</v>
      </c>
      <c r="BK67" s="160"/>
      <c r="BL67" s="162">
        <v>0</v>
      </c>
      <c r="BM67" s="160"/>
      <c r="BN67" s="162">
        <v>0</v>
      </c>
      <c r="BO67" s="160"/>
      <c r="BP67" s="160">
        <v>0</v>
      </c>
      <c r="BQ67" s="160"/>
      <c r="BR67" s="162">
        <v>10</v>
      </c>
    </row>
    <row r="68" spans="1:70" s="76" customFormat="1" ht="6.95" customHeight="1">
      <c r="A68" s="174"/>
      <c r="B68" s="138"/>
      <c r="C68" s="137"/>
      <c r="D68" s="138"/>
      <c r="E68" s="137"/>
      <c r="F68" s="137"/>
      <c r="G68" s="137"/>
      <c r="H68" s="137"/>
      <c r="I68" s="137"/>
      <c r="J68" s="137"/>
      <c r="K68" s="137"/>
      <c r="L68" s="137"/>
      <c r="M68" s="125"/>
      <c r="N68" s="137"/>
      <c r="O68" s="74"/>
      <c r="P68" s="74"/>
      <c r="Q68" s="74"/>
      <c r="R68" s="74"/>
      <c r="S68" s="74"/>
      <c r="T68" s="74"/>
      <c r="U68" s="74"/>
      <c r="V68" s="74"/>
      <c r="W68" s="74"/>
      <c r="X68" s="74"/>
      <c r="Y68" s="74"/>
      <c r="Z68" s="74"/>
      <c r="AA68" s="74"/>
      <c r="AB68" s="74"/>
      <c r="AC68" s="144"/>
      <c r="AD68" s="74"/>
      <c r="AE68" s="74"/>
      <c r="AF68" s="131"/>
      <c r="AG68" s="74"/>
      <c r="AH68" s="74"/>
      <c r="AI68" s="74"/>
      <c r="AJ68" s="74"/>
      <c r="AK68" s="74"/>
      <c r="AL68" s="131"/>
      <c r="AM68" s="74"/>
      <c r="AN68" s="74"/>
      <c r="AO68" s="74"/>
      <c r="AP68" s="74"/>
      <c r="AQ68" s="144"/>
      <c r="AR68" s="131"/>
      <c r="AS68" s="74"/>
      <c r="AT68" s="74"/>
      <c r="AU68" s="74"/>
      <c r="AV68" s="74"/>
      <c r="AW68" s="74"/>
      <c r="AX68" s="74"/>
      <c r="AY68" s="74"/>
      <c r="AZ68" s="131"/>
      <c r="BA68" s="74"/>
      <c r="BB68" s="131"/>
      <c r="BC68" s="74"/>
      <c r="BD68" s="131"/>
      <c r="BE68" s="144"/>
      <c r="BF68" s="74"/>
      <c r="BG68" s="74"/>
      <c r="BH68" s="131"/>
      <c r="BI68" s="74"/>
      <c r="BJ68" s="131"/>
      <c r="BK68" s="74"/>
      <c r="BL68" s="74"/>
      <c r="BM68" s="74"/>
      <c r="BN68" s="74"/>
      <c r="BO68" s="74"/>
      <c r="BP68" s="131"/>
      <c r="BQ68" s="74"/>
      <c r="BR68" s="74"/>
    </row>
    <row r="69" spans="1:70" ht="13.5" thickBot="1">
      <c r="A69" s="20" t="s">
        <v>45</v>
      </c>
      <c r="B69" s="142">
        <f>+SUM(B61:B67)</f>
        <v>536</v>
      </c>
      <c r="C69" s="125"/>
      <c r="D69" s="142">
        <f>+SUM(D61:D67)</f>
        <v>640</v>
      </c>
      <c r="E69" s="125"/>
      <c r="F69" s="142">
        <f>+SUM(F61:F67)</f>
        <v>508</v>
      </c>
      <c r="G69" s="125"/>
      <c r="H69" s="142">
        <f>+SUM(H61:H67)</f>
        <v>62</v>
      </c>
      <c r="I69" s="125"/>
      <c r="J69" s="142">
        <f>+SUM(J61:J67)</f>
        <v>-540</v>
      </c>
      <c r="K69" s="125"/>
      <c r="L69" s="142">
        <f>+SUM(L61:L67)</f>
        <v>0</v>
      </c>
      <c r="M69" s="125"/>
      <c r="N69" s="142">
        <f>+SUM(N61:N67)</f>
        <v>1206</v>
      </c>
      <c r="O69" s="60"/>
      <c r="P69" s="160">
        <f>+SUM(P61:P67)</f>
        <v>378.09667339462402</v>
      </c>
      <c r="Q69" s="160"/>
      <c r="R69" s="160">
        <f>+SUM(R61:R67)</f>
        <v>538.99914417918899</v>
      </c>
      <c r="S69" s="160"/>
      <c r="T69" s="175">
        <f>+SUM(T61:T67)</f>
        <v>-196.469846810859</v>
      </c>
      <c r="U69" s="160"/>
      <c r="V69" s="175">
        <f>+SUM(V61:V67)</f>
        <v>72.147819662288498</v>
      </c>
      <c r="W69" s="160"/>
      <c r="X69" s="73">
        <f>+SUM(X61:X67)</f>
        <v>-1496.8089682608102</v>
      </c>
      <c r="Y69" s="160"/>
      <c r="Z69" s="60">
        <f>+SUM(Z61:Z67)</f>
        <v>0</v>
      </c>
      <c r="AA69" s="160"/>
      <c r="AB69" s="73">
        <f>+SUM(AB61:AB67)</f>
        <v>-703.61760027491005</v>
      </c>
      <c r="AC69" s="161"/>
      <c r="AD69" s="175">
        <f>+SUM(AD61:AD67)</f>
        <v>318.38033451830199</v>
      </c>
      <c r="AE69" s="160"/>
      <c r="AF69" s="175">
        <f>+SUM(AF61:AF67)</f>
        <v>282.217611555838</v>
      </c>
      <c r="AG69" s="160"/>
      <c r="AH69" s="160">
        <f>+SUM(AH61:AH67)</f>
        <v>350.96547583880505</v>
      </c>
      <c r="AI69" s="160"/>
      <c r="AJ69" s="160">
        <f>+SUM(AJ61:AJ67)</f>
        <v>48.388538133316203</v>
      </c>
      <c r="AK69" s="160"/>
      <c r="AL69" s="60">
        <f>+SUM(AL61:AL67)</f>
        <v>-330</v>
      </c>
      <c r="AM69" s="160"/>
      <c r="AN69" s="160">
        <f>+SUM(AN61:AN67)</f>
        <v>3.5543154014249199E-3</v>
      </c>
      <c r="AO69" s="160"/>
      <c r="AP69" s="175">
        <f>+SUM(AP61:AP67)</f>
        <v>669.45930457744498</v>
      </c>
      <c r="AQ69" s="161"/>
      <c r="AR69" s="160">
        <f>+SUM(AR61:AR67)</f>
        <v>519.97931130315601</v>
      </c>
      <c r="AS69" s="160"/>
      <c r="AT69" s="175">
        <f>+SUM(AT61:AT67)</f>
        <v>492.44170458153098</v>
      </c>
      <c r="AU69" s="160"/>
      <c r="AV69" s="175">
        <f>+SUM(AV61:AV67)</f>
        <v>55</v>
      </c>
      <c r="AW69" s="160"/>
      <c r="AX69" s="175">
        <f>+SUM(AX61:AX67)</f>
        <v>70.000187761638898</v>
      </c>
      <c r="AY69" s="160"/>
      <c r="AZ69" s="60">
        <f>+SUM(AZ61:AZ67)</f>
        <v>-612.16660310002601</v>
      </c>
      <c r="BA69" s="160"/>
      <c r="BB69" s="60">
        <f>+SUM(BB61:BB67)</f>
        <v>0</v>
      </c>
      <c r="BC69" s="160"/>
      <c r="BD69" s="160">
        <f>+SUM(BD61:BD67)</f>
        <v>524.71006836406605</v>
      </c>
      <c r="BE69" s="161"/>
      <c r="BF69" s="73">
        <f>+SUM(BF61:BF67)</f>
        <v>351.223854126932</v>
      </c>
      <c r="BG69" s="60"/>
      <c r="BH69" s="73">
        <f>+SUM(BH61:BH67)</f>
        <v>467.30940831124997</v>
      </c>
      <c r="BI69" s="60"/>
      <c r="BJ69" s="73">
        <f>+SUM(BJ61:BJ67)</f>
        <v>1093.2170000000001</v>
      </c>
      <c r="BK69" s="60"/>
      <c r="BL69" s="60">
        <f>+SUM(BL61:BL67)</f>
        <v>68.2441468032697</v>
      </c>
      <c r="BM69" s="60"/>
      <c r="BN69" s="73">
        <f>+SUM(BN61:BN67)</f>
        <v>-66.930455058516998</v>
      </c>
      <c r="BO69" s="60"/>
      <c r="BP69" s="60">
        <f>+SUM(BP61:BP67)</f>
        <v>-6</v>
      </c>
      <c r="BQ69" s="60"/>
      <c r="BR69" s="73">
        <v>1906</v>
      </c>
    </row>
    <row r="70" spans="1:70">
      <c r="B70" s="59"/>
      <c r="C70" s="59"/>
      <c r="D70" s="176"/>
      <c r="E70" s="59"/>
      <c r="F70" s="59"/>
      <c r="G70" s="59"/>
      <c r="H70" s="176"/>
      <c r="I70" s="59"/>
      <c r="J70" s="59"/>
      <c r="K70" s="59"/>
      <c r="L70" s="59"/>
      <c r="M70" s="59"/>
      <c r="N70" s="59"/>
      <c r="O70" s="98"/>
      <c r="P70" s="147"/>
      <c r="Q70" s="98"/>
      <c r="R70" s="147"/>
      <c r="S70" s="98"/>
      <c r="T70" s="98"/>
      <c r="U70" s="98"/>
      <c r="V70" s="98"/>
      <c r="W70" s="98"/>
      <c r="X70" s="98"/>
      <c r="Y70" s="98"/>
      <c r="Z70" s="147"/>
      <c r="AA70" s="98"/>
      <c r="AB70" s="98"/>
      <c r="AC70" s="126"/>
      <c r="AD70" s="98"/>
      <c r="AE70" s="98"/>
      <c r="AF70" s="98"/>
      <c r="AG70" s="98"/>
      <c r="AH70" s="147"/>
      <c r="AI70" s="98"/>
      <c r="AJ70" s="147"/>
      <c r="AK70" s="98"/>
      <c r="AL70" s="147"/>
      <c r="AM70" s="98"/>
      <c r="AN70" s="147"/>
      <c r="AO70" s="98"/>
      <c r="AP70" s="98"/>
      <c r="AQ70" s="126"/>
      <c r="AR70" s="147"/>
      <c r="AS70" s="98"/>
      <c r="AT70" s="98"/>
      <c r="AU70" s="98"/>
      <c r="AV70" s="98"/>
      <c r="AW70" s="98"/>
      <c r="AX70" s="98"/>
      <c r="AY70" s="98"/>
      <c r="AZ70" s="147"/>
      <c r="BA70" s="98"/>
      <c r="BB70" s="147"/>
      <c r="BC70" s="98"/>
      <c r="BD70" s="147"/>
      <c r="BE70" s="126"/>
      <c r="BF70" s="98"/>
      <c r="BG70" s="98"/>
      <c r="BH70" s="98"/>
      <c r="BI70" s="98"/>
      <c r="BJ70" s="98"/>
      <c r="BK70" s="98"/>
      <c r="BL70" s="147"/>
      <c r="BM70" s="98"/>
      <c r="BN70" s="98"/>
      <c r="BO70" s="98"/>
      <c r="BP70" s="147"/>
      <c r="BQ70" s="98"/>
      <c r="BR70" s="98"/>
    </row>
    <row r="71" spans="1:70">
      <c r="B71" s="59"/>
      <c r="C71" s="59"/>
      <c r="D71" s="59"/>
      <c r="E71" s="59"/>
      <c r="F71" s="59"/>
      <c r="G71" s="59"/>
      <c r="H71" s="59"/>
      <c r="I71" s="59"/>
      <c r="J71" s="59"/>
      <c r="K71" s="59"/>
      <c r="L71" s="59"/>
      <c r="M71" s="59"/>
      <c r="N71" s="59"/>
      <c r="O71" s="98"/>
      <c r="P71" s="98"/>
      <c r="Q71" s="98"/>
      <c r="R71" s="98"/>
      <c r="S71" s="98"/>
      <c r="T71" s="98"/>
      <c r="U71" s="98"/>
      <c r="V71" s="98"/>
      <c r="W71" s="98"/>
      <c r="X71" s="98"/>
      <c r="Y71" s="98"/>
      <c r="Z71" s="98"/>
      <c r="AA71" s="98"/>
      <c r="AB71" s="98"/>
      <c r="AC71" s="126"/>
      <c r="AD71" s="98"/>
      <c r="AE71" s="98"/>
      <c r="AF71" s="98"/>
      <c r="AG71" s="98"/>
      <c r="AH71" s="98"/>
      <c r="AI71" s="98"/>
      <c r="AJ71" s="98"/>
      <c r="AK71" s="98"/>
      <c r="AL71" s="98"/>
      <c r="AM71" s="98"/>
      <c r="AN71" s="98"/>
      <c r="AO71" s="98"/>
      <c r="AP71" s="98"/>
      <c r="AQ71" s="126"/>
      <c r="AR71" s="98"/>
      <c r="AS71" s="98"/>
      <c r="AT71" s="98"/>
      <c r="AU71" s="98"/>
      <c r="AV71" s="98"/>
      <c r="AW71" s="98"/>
      <c r="AX71" s="98"/>
      <c r="AY71" s="98"/>
      <c r="AZ71" s="98"/>
      <c r="BA71" s="98"/>
      <c r="BB71" s="98"/>
      <c r="BC71" s="98"/>
      <c r="BD71" s="98"/>
      <c r="BE71" s="126"/>
      <c r="BF71" s="98"/>
      <c r="BG71" s="98"/>
      <c r="BH71" s="98"/>
      <c r="BI71" s="98"/>
      <c r="BJ71" s="98"/>
      <c r="BK71" s="98"/>
      <c r="BL71" s="98"/>
      <c r="BM71" s="98"/>
      <c r="BN71" s="98"/>
      <c r="BO71" s="98"/>
      <c r="BP71" s="98"/>
      <c r="BQ71" s="98"/>
      <c r="BR71" s="98"/>
    </row>
    <row r="72" spans="1:70">
      <c r="A72" s="16" t="s">
        <v>72</v>
      </c>
      <c r="B72" s="59"/>
      <c r="C72" s="59"/>
      <c r="D72" s="59"/>
      <c r="E72" s="59"/>
      <c r="F72" s="59"/>
      <c r="G72" s="59"/>
      <c r="H72" s="59"/>
      <c r="I72" s="59"/>
      <c r="J72" s="59"/>
      <c r="K72" s="59"/>
      <c r="L72" s="59"/>
      <c r="M72" s="59"/>
      <c r="N72" s="59"/>
      <c r="O72" s="98"/>
      <c r="P72" s="98"/>
      <c r="Q72" s="98"/>
      <c r="R72" s="98"/>
      <c r="S72" s="98"/>
      <c r="T72" s="98"/>
      <c r="U72" s="98"/>
      <c r="V72" s="98"/>
      <c r="W72" s="98"/>
      <c r="X72" s="98"/>
      <c r="Y72" s="98"/>
      <c r="Z72" s="98"/>
      <c r="AA72" s="98"/>
      <c r="AB72" s="98"/>
      <c r="AC72" s="126"/>
      <c r="AD72" s="98"/>
      <c r="AE72" s="98"/>
      <c r="AF72" s="98"/>
      <c r="AG72" s="98"/>
      <c r="AH72" s="98"/>
      <c r="AI72" s="98"/>
      <c r="AJ72" s="98"/>
      <c r="AK72" s="98"/>
      <c r="AL72" s="98"/>
      <c r="AM72" s="98"/>
      <c r="AN72" s="98"/>
      <c r="AO72" s="98"/>
      <c r="AP72" s="98"/>
      <c r="AQ72" s="126"/>
      <c r="AR72" s="98"/>
      <c r="AS72" s="98"/>
      <c r="AT72" s="98"/>
      <c r="AU72" s="98"/>
      <c r="AV72" s="98"/>
      <c r="AW72" s="98"/>
      <c r="AX72" s="98"/>
      <c r="AY72" s="98"/>
      <c r="AZ72" s="98"/>
      <c r="BA72" s="98"/>
      <c r="BB72" s="98"/>
      <c r="BC72" s="98"/>
      <c r="BD72" s="98"/>
      <c r="BE72" s="126"/>
      <c r="BF72" s="98"/>
      <c r="BG72" s="98"/>
      <c r="BH72" s="98"/>
      <c r="BI72" s="98"/>
      <c r="BJ72" s="98"/>
      <c r="BK72" s="98"/>
      <c r="BL72" s="98"/>
      <c r="BM72" s="98"/>
      <c r="BN72" s="98"/>
      <c r="BO72" s="98"/>
      <c r="BP72" s="98"/>
      <c r="BQ72" s="98"/>
      <c r="BR72" s="98"/>
    </row>
    <row r="73" spans="1:70" ht="12" customHeight="1">
      <c r="A73" s="75"/>
      <c r="B73" s="372" t="s">
        <v>119</v>
      </c>
      <c r="C73" s="372"/>
      <c r="D73" s="372"/>
      <c r="E73" s="372"/>
      <c r="F73" s="372"/>
      <c r="G73" s="372"/>
      <c r="H73" s="372"/>
      <c r="I73" s="372"/>
      <c r="J73" s="372"/>
      <c r="K73" s="372"/>
      <c r="L73" s="372"/>
      <c r="M73" s="372"/>
      <c r="N73" s="372"/>
      <c r="O73" s="60"/>
      <c r="P73" s="373" t="s">
        <v>120</v>
      </c>
      <c r="Q73" s="373"/>
      <c r="R73" s="373"/>
      <c r="S73" s="373"/>
      <c r="T73" s="373"/>
      <c r="U73" s="373"/>
      <c r="V73" s="373"/>
      <c r="W73" s="373"/>
      <c r="X73" s="373"/>
      <c r="Y73" s="373"/>
      <c r="Z73" s="373"/>
      <c r="AA73" s="373"/>
      <c r="AB73" s="373"/>
      <c r="AC73" s="126"/>
      <c r="AD73" s="373" t="s">
        <v>121</v>
      </c>
      <c r="AE73" s="373"/>
      <c r="AF73" s="373"/>
      <c r="AG73" s="373"/>
      <c r="AH73" s="373"/>
      <c r="AI73" s="373"/>
      <c r="AJ73" s="373"/>
      <c r="AK73" s="373"/>
      <c r="AL73" s="373"/>
      <c r="AM73" s="373"/>
      <c r="AN73" s="373"/>
      <c r="AO73" s="373"/>
      <c r="AP73" s="373"/>
      <c r="AQ73" s="126"/>
      <c r="AR73" s="373" t="s">
        <v>122</v>
      </c>
      <c r="AS73" s="373"/>
      <c r="AT73" s="373"/>
      <c r="AU73" s="373"/>
      <c r="AV73" s="373"/>
      <c r="AW73" s="373"/>
      <c r="AX73" s="373"/>
      <c r="AY73" s="373"/>
      <c r="AZ73" s="373"/>
      <c r="BA73" s="373"/>
      <c r="BB73" s="373"/>
      <c r="BC73" s="373"/>
      <c r="BD73" s="373"/>
      <c r="BE73" s="126"/>
      <c r="BF73" s="373" t="s">
        <v>123</v>
      </c>
      <c r="BG73" s="373"/>
      <c r="BH73" s="373"/>
      <c r="BI73" s="373"/>
      <c r="BJ73" s="373"/>
      <c r="BK73" s="373"/>
      <c r="BL73" s="373"/>
      <c r="BM73" s="373"/>
      <c r="BN73" s="373"/>
      <c r="BO73" s="373"/>
      <c r="BP73" s="373"/>
      <c r="BQ73" s="373"/>
      <c r="BR73" s="373"/>
    </row>
    <row r="74" spans="1:70" ht="12" customHeight="1">
      <c r="A74" s="368"/>
      <c r="B74" s="110" t="s">
        <v>17</v>
      </c>
      <c r="C74" s="369"/>
      <c r="D74" s="110"/>
      <c r="E74" s="369"/>
      <c r="F74" s="110" t="s">
        <v>22</v>
      </c>
      <c r="G74" s="371"/>
      <c r="H74" s="110"/>
      <c r="I74" s="371"/>
      <c r="J74" s="110"/>
      <c r="K74" s="371"/>
      <c r="L74" s="110"/>
      <c r="M74" s="111"/>
      <c r="N74" s="110"/>
      <c r="O74" s="112"/>
      <c r="P74" s="113" t="s">
        <v>17</v>
      </c>
      <c r="Q74" s="365"/>
      <c r="R74" s="113"/>
      <c r="S74" s="365"/>
      <c r="T74" s="113" t="s">
        <v>22</v>
      </c>
      <c r="U74" s="365"/>
      <c r="V74" s="113"/>
      <c r="W74" s="365"/>
      <c r="X74" s="113"/>
      <c r="Y74" s="365"/>
      <c r="Z74" s="113"/>
      <c r="AA74" s="112"/>
      <c r="AB74" s="113"/>
      <c r="AC74" s="114"/>
      <c r="AD74" s="115" t="s">
        <v>17</v>
      </c>
      <c r="AE74" s="365"/>
      <c r="AF74" s="115"/>
      <c r="AG74" s="365"/>
      <c r="AH74" s="113" t="s">
        <v>22</v>
      </c>
      <c r="AI74" s="365"/>
      <c r="AJ74" s="113"/>
      <c r="AK74" s="365"/>
      <c r="AL74" s="113"/>
      <c r="AM74" s="365"/>
      <c r="AN74" s="113"/>
      <c r="AO74" s="112"/>
      <c r="AP74" s="113"/>
      <c r="AQ74" s="114"/>
      <c r="AR74" s="115" t="s">
        <v>17</v>
      </c>
      <c r="AS74" s="365"/>
      <c r="AT74" s="113"/>
      <c r="AU74" s="365"/>
      <c r="AV74" s="113" t="s">
        <v>22</v>
      </c>
      <c r="AW74" s="365"/>
      <c r="AX74" s="113"/>
      <c r="AY74" s="365"/>
      <c r="AZ74" s="113"/>
      <c r="BA74" s="365"/>
      <c r="BB74" s="113"/>
      <c r="BC74" s="112"/>
      <c r="BD74" s="113"/>
      <c r="BE74" s="114"/>
      <c r="BF74" s="113" t="s">
        <v>17</v>
      </c>
      <c r="BG74" s="365"/>
      <c r="BH74" s="113"/>
      <c r="BI74" s="365"/>
      <c r="BJ74" s="113" t="s">
        <v>22</v>
      </c>
      <c r="BK74" s="365"/>
      <c r="BL74" s="113"/>
      <c r="BM74" s="365"/>
      <c r="BN74" s="113"/>
      <c r="BO74" s="365"/>
      <c r="BP74" s="113"/>
      <c r="BQ74" s="112"/>
      <c r="BR74" s="113"/>
    </row>
    <row r="75" spans="1:70" ht="12" customHeight="1">
      <c r="A75" s="368"/>
      <c r="B75" s="116" t="s">
        <v>18</v>
      </c>
      <c r="C75" s="369"/>
      <c r="D75" s="116"/>
      <c r="E75" s="370"/>
      <c r="F75" s="116" t="s">
        <v>18</v>
      </c>
      <c r="G75" s="371"/>
      <c r="H75" s="116" t="s">
        <v>22</v>
      </c>
      <c r="I75" s="371"/>
      <c r="J75" s="116"/>
      <c r="K75" s="371"/>
      <c r="L75" s="116" t="s">
        <v>26</v>
      </c>
      <c r="M75" s="111"/>
      <c r="N75" s="116"/>
      <c r="O75" s="112"/>
      <c r="P75" s="117" t="s">
        <v>18</v>
      </c>
      <c r="Q75" s="365"/>
      <c r="R75" s="117"/>
      <c r="S75" s="366"/>
      <c r="T75" s="117" t="s">
        <v>18</v>
      </c>
      <c r="U75" s="365"/>
      <c r="V75" s="117" t="s">
        <v>22</v>
      </c>
      <c r="W75" s="365"/>
      <c r="X75" s="117"/>
      <c r="Y75" s="365"/>
      <c r="Z75" s="117" t="s">
        <v>26</v>
      </c>
      <c r="AA75" s="112"/>
      <c r="AB75" s="117"/>
      <c r="AC75" s="114"/>
      <c r="AD75" s="117" t="s">
        <v>18</v>
      </c>
      <c r="AE75" s="365"/>
      <c r="AF75" s="117"/>
      <c r="AG75" s="366"/>
      <c r="AH75" s="117" t="s">
        <v>18</v>
      </c>
      <c r="AI75" s="365"/>
      <c r="AJ75" s="117" t="s">
        <v>22</v>
      </c>
      <c r="AK75" s="365"/>
      <c r="AL75" s="117"/>
      <c r="AM75" s="365"/>
      <c r="AN75" s="117" t="s">
        <v>26</v>
      </c>
      <c r="AO75" s="112"/>
      <c r="AP75" s="117"/>
      <c r="AQ75" s="114"/>
      <c r="AR75" s="117" t="s">
        <v>18</v>
      </c>
      <c r="AS75" s="365"/>
      <c r="AT75" s="117"/>
      <c r="AU75" s="366"/>
      <c r="AV75" s="117" t="s">
        <v>18</v>
      </c>
      <c r="AW75" s="365"/>
      <c r="AX75" s="117" t="s">
        <v>22</v>
      </c>
      <c r="AY75" s="365"/>
      <c r="AZ75" s="117"/>
      <c r="BA75" s="365"/>
      <c r="BB75" s="117" t="s">
        <v>26</v>
      </c>
      <c r="BC75" s="112"/>
      <c r="BD75" s="117"/>
      <c r="BE75" s="114"/>
      <c r="BF75" s="117" t="s">
        <v>18</v>
      </c>
      <c r="BG75" s="365"/>
      <c r="BH75" s="117"/>
      <c r="BI75" s="366"/>
      <c r="BJ75" s="117" t="s">
        <v>18</v>
      </c>
      <c r="BK75" s="365"/>
      <c r="BL75" s="117" t="s">
        <v>22</v>
      </c>
      <c r="BM75" s="365"/>
      <c r="BN75" s="117"/>
      <c r="BO75" s="365"/>
      <c r="BP75" s="117" t="s">
        <v>26</v>
      </c>
      <c r="BQ75" s="112"/>
      <c r="BR75" s="117"/>
    </row>
    <row r="76" spans="1:70" ht="12" customHeight="1">
      <c r="A76" s="75"/>
      <c r="B76" s="116" t="s">
        <v>19</v>
      </c>
      <c r="C76" s="118"/>
      <c r="D76" s="116" t="s">
        <v>21</v>
      </c>
      <c r="E76" s="119"/>
      <c r="F76" s="116" t="s">
        <v>23</v>
      </c>
      <c r="G76" s="120"/>
      <c r="H76" s="116" t="s">
        <v>75</v>
      </c>
      <c r="I76" s="120"/>
      <c r="J76" s="116"/>
      <c r="K76" s="120"/>
      <c r="L76" s="116" t="s">
        <v>27</v>
      </c>
      <c r="M76" s="111"/>
      <c r="N76" s="116"/>
      <c r="O76" s="112"/>
      <c r="P76" s="117" t="s">
        <v>19</v>
      </c>
      <c r="Q76" s="121"/>
      <c r="R76" s="117" t="s">
        <v>21</v>
      </c>
      <c r="S76" s="112"/>
      <c r="T76" s="117" t="s">
        <v>23</v>
      </c>
      <c r="U76" s="121"/>
      <c r="V76" s="117" t="s">
        <v>75</v>
      </c>
      <c r="W76" s="121"/>
      <c r="X76" s="117"/>
      <c r="Y76" s="121"/>
      <c r="Z76" s="117" t="s">
        <v>27</v>
      </c>
      <c r="AA76" s="112"/>
      <c r="AB76" s="117"/>
      <c r="AC76" s="114"/>
      <c r="AD76" s="117" t="s">
        <v>19</v>
      </c>
      <c r="AE76" s="121"/>
      <c r="AF76" s="117" t="s">
        <v>21</v>
      </c>
      <c r="AG76" s="112"/>
      <c r="AH76" s="117" t="s">
        <v>23</v>
      </c>
      <c r="AI76" s="121"/>
      <c r="AJ76" s="117" t="s">
        <v>75</v>
      </c>
      <c r="AK76" s="121"/>
      <c r="AL76" s="117"/>
      <c r="AM76" s="121"/>
      <c r="AN76" s="117" t="s">
        <v>27</v>
      </c>
      <c r="AO76" s="112"/>
      <c r="AP76" s="117"/>
      <c r="AQ76" s="114"/>
      <c r="AR76" s="117" t="s">
        <v>19</v>
      </c>
      <c r="AS76" s="121"/>
      <c r="AT76" s="117" t="s">
        <v>21</v>
      </c>
      <c r="AU76" s="112"/>
      <c r="AV76" s="117" t="s">
        <v>23</v>
      </c>
      <c r="AW76" s="121"/>
      <c r="AX76" s="117" t="s">
        <v>75</v>
      </c>
      <c r="AY76" s="121"/>
      <c r="AZ76" s="117"/>
      <c r="BA76" s="121"/>
      <c r="BB76" s="117" t="s">
        <v>27</v>
      </c>
      <c r="BC76" s="112"/>
      <c r="BD76" s="117"/>
      <c r="BE76" s="114"/>
      <c r="BF76" s="117" t="s">
        <v>19</v>
      </c>
      <c r="BG76" s="121"/>
      <c r="BH76" s="117" t="s">
        <v>21</v>
      </c>
      <c r="BI76" s="112"/>
      <c r="BJ76" s="117" t="s">
        <v>23</v>
      </c>
      <c r="BK76" s="121"/>
      <c r="BL76" s="117" t="s">
        <v>75</v>
      </c>
      <c r="BM76" s="121"/>
      <c r="BN76" s="117"/>
      <c r="BO76" s="121"/>
      <c r="BP76" s="117" t="s">
        <v>27</v>
      </c>
      <c r="BQ76" s="112"/>
      <c r="BR76" s="117"/>
    </row>
    <row r="77" spans="1:70" ht="12" customHeight="1">
      <c r="A77" s="75"/>
      <c r="B77" s="116" t="s">
        <v>20</v>
      </c>
      <c r="C77" s="118"/>
      <c r="D77" s="116" t="s">
        <v>18</v>
      </c>
      <c r="E77" s="119"/>
      <c r="F77" s="116" t="s">
        <v>24</v>
      </c>
      <c r="G77" s="120"/>
      <c r="H77" s="116" t="s">
        <v>18</v>
      </c>
      <c r="I77" s="120"/>
      <c r="J77" s="116" t="s">
        <v>25</v>
      </c>
      <c r="K77" s="120"/>
      <c r="L77" s="116" t="s">
        <v>28</v>
      </c>
      <c r="M77" s="111"/>
      <c r="N77" s="116" t="s">
        <v>29</v>
      </c>
      <c r="O77" s="112"/>
      <c r="P77" s="117" t="s">
        <v>20</v>
      </c>
      <c r="Q77" s="121"/>
      <c r="R77" s="117" t="s">
        <v>18</v>
      </c>
      <c r="S77" s="112"/>
      <c r="T77" s="117" t="s">
        <v>24</v>
      </c>
      <c r="U77" s="121"/>
      <c r="V77" s="117" t="s">
        <v>18</v>
      </c>
      <c r="W77" s="121"/>
      <c r="X77" s="117" t="s">
        <v>25</v>
      </c>
      <c r="Y77" s="121"/>
      <c r="Z77" s="117" t="s">
        <v>28</v>
      </c>
      <c r="AA77" s="112"/>
      <c r="AB77" s="117" t="s">
        <v>29</v>
      </c>
      <c r="AC77" s="114"/>
      <c r="AD77" s="117" t="s">
        <v>20</v>
      </c>
      <c r="AE77" s="121"/>
      <c r="AF77" s="117" t="s">
        <v>18</v>
      </c>
      <c r="AG77" s="112"/>
      <c r="AH77" s="117" t="s">
        <v>24</v>
      </c>
      <c r="AI77" s="121"/>
      <c r="AJ77" s="117" t="s">
        <v>18</v>
      </c>
      <c r="AK77" s="121"/>
      <c r="AL77" s="117" t="s">
        <v>25</v>
      </c>
      <c r="AM77" s="121"/>
      <c r="AN77" s="117" t="s">
        <v>28</v>
      </c>
      <c r="AO77" s="112"/>
      <c r="AP77" s="117" t="s">
        <v>29</v>
      </c>
      <c r="AQ77" s="114"/>
      <c r="AR77" s="117" t="s">
        <v>20</v>
      </c>
      <c r="AS77" s="121"/>
      <c r="AT77" s="117" t="s">
        <v>18</v>
      </c>
      <c r="AU77" s="112"/>
      <c r="AV77" s="117" t="s">
        <v>24</v>
      </c>
      <c r="AW77" s="121"/>
      <c r="AX77" s="117" t="s">
        <v>18</v>
      </c>
      <c r="AY77" s="121"/>
      <c r="AZ77" s="117" t="s">
        <v>25</v>
      </c>
      <c r="BA77" s="121"/>
      <c r="BB77" s="117" t="s">
        <v>28</v>
      </c>
      <c r="BC77" s="112"/>
      <c r="BD77" s="117" t="s">
        <v>29</v>
      </c>
      <c r="BE77" s="114"/>
      <c r="BF77" s="117" t="s">
        <v>20</v>
      </c>
      <c r="BG77" s="121"/>
      <c r="BH77" s="117" t="s">
        <v>18</v>
      </c>
      <c r="BI77" s="112"/>
      <c r="BJ77" s="117" t="s">
        <v>24</v>
      </c>
      <c r="BK77" s="121"/>
      <c r="BL77" s="117" t="s">
        <v>18</v>
      </c>
      <c r="BM77" s="121"/>
      <c r="BN77" s="117" t="s">
        <v>25</v>
      </c>
      <c r="BO77" s="121"/>
      <c r="BP77" s="117" t="s">
        <v>28</v>
      </c>
      <c r="BQ77" s="112"/>
      <c r="BR77" s="117" t="s">
        <v>29</v>
      </c>
    </row>
    <row r="78" spans="1:70" ht="12" customHeight="1">
      <c r="A78" s="75"/>
      <c r="B78" s="116" t="s">
        <v>1</v>
      </c>
      <c r="C78" s="122"/>
      <c r="D78" s="116" t="s">
        <v>1</v>
      </c>
      <c r="E78" s="116"/>
      <c r="F78" s="116" t="s">
        <v>1</v>
      </c>
      <c r="G78" s="122"/>
      <c r="H78" s="116" t="s">
        <v>1</v>
      </c>
      <c r="I78" s="122"/>
      <c r="J78" s="116" t="s">
        <v>1</v>
      </c>
      <c r="K78" s="122"/>
      <c r="L78" s="116" t="s">
        <v>1</v>
      </c>
      <c r="M78" s="111"/>
      <c r="N78" s="116" t="s">
        <v>1</v>
      </c>
      <c r="O78" s="112"/>
      <c r="P78" s="117" t="s">
        <v>1</v>
      </c>
      <c r="Q78" s="117"/>
      <c r="R78" s="117" t="s">
        <v>1</v>
      </c>
      <c r="S78" s="117"/>
      <c r="T78" s="117" t="s">
        <v>1</v>
      </c>
      <c r="U78" s="117"/>
      <c r="V78" s="117" t="s">
        <v>1</v>
      </c>
      <c r="W78" s="117"/>
      <c r="X78" s="117" t="s">
        <v>1</v>
      </c>
      <c r="Y78" s="117"/>
      <c r="Z78" s="117" t="s">
        <v>1</v>
      </c>
      <c r="AA78" s="112"/>
      <c r="AB78" s="117" t="s">
        <v>1</v>
      </c>
      <c r="AC78" s="114"/>
      <c r="AD78" s="117" t="s">
        <v>1</v>
      </c>
      <c r="AE78" s="117"/>
      <c r="AF78" s="117" t="s">
        <v>1</v>
      </c>
      <c r="AG78" s="117"/>
      <c r="AH78" s="117" t="s">
        <v>1</v>
      </c>
      <c r="AI78" s="117"/>
      <c r="AJ78" s="117" t="s">
        <v>1</v>
      </c>
      <c r="AK78" s="117"/>
      <c r="AL78" s="117" t="s">
        <v>1</v>
      </c>
      <c r="AM78" s="117"/>
      <c r="AN78" s="117" t="s">
        <v>1</v>
      </c>
      <c r="AO78" s="112"/>
      <c r="AP78" s="117" t="s">
        <v>1</v>
      </c>
      <c r="AQ78" s="114"/>
      <c r="AR78" s="117" t="s">
        <v>1</v>
      </c>
      <c r="AS78" s="117"/>
      <c r="AT78" s="117" t="s">
        <v>1</v>
      </c>
      <c r="AU78" s="117"/>
      <c r="AV78" s="117" t="s">
        <v>1</v>
      </c>
      <c r="AW78" s="117"/>
      <c r="AX78" s="117" t="s">
        <v>1</v>
      </c>
      <c r="AY78" s="117"/>
      <c r="AZ78" s="117" t="s">
        <v>1</v>
      </c>
      <c r="BA78" s="117"/>
      <c r="BB78" s="117" t="s">
        <v>1</v>
      </c>
      <c r="BC78" s="112"/>
      <c r="BD78" s="117" t="s">
        <v>1</v>
      </c>
      <c r="BE78" s="114"/>
      <c r="BF78" s="117" t="s">
        <v>1</v>
      </c>
      <c r="BG78" s="117"/>
      <c r="BH78" s="117" t="s">
        <v>1</v>
      </c>
      <c r="BI78" s="117"/>
      <c r="BJ78" s="117" t="s">
        <v>1</v>
      </c>
      <c r="BK78" s="117"/>
      <c r="BL78" s="117" t="s">
        <v>1</v>
      </c>
      <c r="BM78" s="117"/>
      <c r="BN78" s="117" t="s">
        <v>1</v>
      </c>
      <c r="BO78" s="117"/>
      <c r="BP78" s="117" t="s">
        <v>1</v>
      </c>
      <c r="BQ78" s="112"/>
      <c r="BR78" s="117" t="s">
        <v>1</v>
      </c>
    </row>
    <row r="79" spans="1:70" ht="6.95" customHeight="1">
      <c r="A79" s="75"/>
      <c r="B79" s="148"/>
      <c r="C79" s="149"/>
      <c r="D79" s="148"/>
      <c r="E79" s="148"/>
      <c r="F79" s="148"/>
      <c r="G79" s="149"/>
      <c r="H79" s="148"/>
      <c r="I79" s="149"/>
      <c r="J79" s="148"/>
      <c r="K79" s="149"/>
      <c r="L79" s="148"/>
      <c r="M79" s="150"/>
      <c r="N79" s="148"/>
      <c r="O79" s="60"/>
      <c r="P79" s="151"/>
      <c r="Q79" s="151"/>
      <c r="R79" s="151"/>
      <c r="S79" s="151"/>
      <c r="T79" s="151"/>
      <c r="U79" s="151"/>
      <c r="V79" s="151"/>
      <c r="W79" s="151"/>
      <c r="X79" s="151"/>
      <c r="Y79" s="151"/>
      <c r="Z79" s="151"/>
      <c r="AA79" s="60"/>
      <c r="AB79" s="151"/>
      <c r="AC79" s="126"/>
      <c r="AD79" s="151"/>
      <c r="AE79" s="151"/>
      <c r="AF79" s="151"/>
      <c r="AG79" s="151"/>
      <c r="AH79" s="151"/>
      <c r="AI79" s="151"/>
      <c r="AJ79" s="151"/>
      <c r="AK79" s="151"/>
      <c r="AL79" s="151"/>
      <c r="AM79" s="151"/>
      <c r="AN79" s="151"/>
      <c r="AO79" s="60"/>
      <c r="AP79" s="151"/>
      <c r="AQ79" s="126"/>
      <c r="AR79" s="151"/>
      <c r="AS79" s="151"/>
      <c r="AT79" s="151"/>
      <c r="AU79" s="151"/>
      <c r="AV79" s="151"/>
      <c r="AW79" s="151"/>
      <c r="AX79" s="151"/>
      <c r="AY79" s="151"/>
      <c r="AZ79" s="151"/>
      <c r="BA79" s="151"/>
      <c r="BB79" s="151"/>
      <c r="BC79" s="60"/>
      <c r="BD79" s="151"/>
      <c r="BE79" s="126"/>
      <c r="BF79" s="151"/>
      <c r="BG79" s="151"/>
      <c r="BH79" s="151"/>
      <c r="BI79" s="151"/>
      <c r="BJ79" s="151"/>
      <c r="BK79" s="151"/>
      <c r="BL79" s="151"/>
      <c r="BM79" s="151"/>
      <c r="BN79" s="151"/>
      <c r="BO79" s="151"/>
      <c r="BP79" s="151"/>
      <c r="BQ79" s="60"/>
      <c r="BR79" s="151"/>
    </row>
    <row r="80" spans="1:70">
      <c r="A80" s="20" t="s">
        <v>73</v>
      </c>
      <c r="B80" s="125">
        <v>177218</v>
      </c>
      <c r="C80" s="125"/>
      <c r="D80" s="125">
        <v>104745</v>
      </c>
      <c r="E80" s="125"/>
      <c r="F80" s="125">
        <v>154093</v>
      </c>
      <c r="G80" s="125"/>
      <c r="H80" s="125">
        <v>28175</v>
      </c>
      <c r="I80" s="125"/>
      <c r="J80" s="125">
        <v>902</v>
      </c>
      <c r="K80" s="125"/>
      <c r="L80" s="125">
        <v>0</v>
      </c>
      <c r="M80" s="125"/>
      <c r="N80" s="125">
        <v>465133</v>
      </c>
      <c r="O80" s="160"/>
      <c r="P80" s="160">
        <v>177357</v>
      </c>
      <c r="Q80" s="160"/>
      <c r="R80" s="160">
        <v>105498</v>
      </c>
      <c r="S80" s="160"/>
      <c r="T80" s="160">
        <v>145135</v>
      </c>
      <c r="U80" s="160"/>
      <c r="V80" s="160">
        <v>27289</v>
      </c>
      <c r="W80" s="160"/>
      <c r="X80" s="160">
        <v>830</v>
      </c>
      <c r="Y80" s="160"/>
      <c r="Z80" s="160">
        <v>0</v>
      </c>
      <c r="AA80" s="160"/>
      <c r="AB80" s="160">
        <v>456109</v>
      </c>
      <c r="AC80" s="161"/>
      <c r="AD80" s="160">
        <v>167760</v>
      </c>
      <c r="AE80" s="160"/>
      <c r="AF80" s="160">
        <v>102126</v>
      </c>
      <c r="AG80" s="160"/>
      <c r="AH80" s="160">
        <v>141759</v>
      </c>
      <c r="AI80" s="160"/>
      <c r="AJ80" s="160">
        <v>27938</v>
      </c>
      <c r="AK80" s="160"/>
      <c r="AL80" s="160">
        <v>798</v>
      </c>
      <c r="AM80" s="160"/>
      <c r="AN80" s="160">
        <v>0</v>
      </c>
      <c r="AO80" s="160"/>
      <c r="AP80" s="160">
        <v>440381</v>
      </c>
      <c r="AQ80" s="161"/>
      <c r="AR80" s="160">
        <v>157612</v>
      </c>
      <c r="AS80" s="160"/>
      <c r="AT80" s="160">
        <v>97814</v>
      </c>
      <c r="AU80" s="160"/>
      <c r="AV80" s="160">
        <v>129957</v>
      </c>
      <c r="AW80" s="160"/>
      <c r="AX80" s="160">
        <v>23095</v>
      </c>
      <c r="AY80" s="160"/>
      <c r="AZ80" s="160">
        <v>795</v>
      </c>
      <c r="BA80" s="160"/>
      <c r="BB80" s="160">
        <v>0</v>
      </c>
      <c r="BC80" s="160"/>
      <c r="BD80" s="160">
        <v>409273</v>
      </c>
      <c r="BE80" s="161"/>
      <c r="BF80" s="160">
        <v>158036</v>
      </c>
      <c r="BG80" s="160"/>
      <c r="BH80" s="160">
        <v>97652</v>
      </c>
      <c r="BI80" s="160"/>
      <c r="BJ80" s="160">
        <v>123080</v>
      </c>
      <c r="BK80" s="160"/>
      <c r="BL80" s="160">
        <v>24311</v>
      </c>
      <c r="BM80" s="160"/>
      <c r="BN80" s="160">
        <v>1056</v>
      </c>
      <c r="BO80" s="160"/>
      <c r="BP80" s="160">
        <v>0</v>
      </c>
      <c r="BQ80" s="160"/>
      <c r="BR80" s="160">
        <v>404135</v>
      </c>
    </row>
    <row r="81" spans="1:70">
      <c r="A81" s="20" t="s">
        <v>171</v>
      </c>
      <c r="B81" s="125">
        <v>210163</v>
      </c>
      <c r="C81" s="125"/>
      <c r="D81" s="125">
        <v>135102</v>
      </c>
      <c r="E81" s="125"/>
      <c r="F81" s="125">
        <v>195117</v>
      </c>
      <c r="G81" s="125"/>
      <c r="H81" s="125">
        <v>49737</v>
      </c>
      <c r="I81" s="125"/>
      <c r="J81" s="125">
        <v>1285</v>
      </c>
      <c r="K81" s="125"/>
      <c r="L81" s="125">
        <v>0</v>
      </c>
      <c r="M81" s="125"/>
      <c r="N81" s="125">
        <v>591404</v>
      </c>
      <c r="O81" s="160"/>
      <c r="P81" s="160">
        <v>205287</v>
      </c>
      <c r="Q81" s="160"/>
      <c r="R81" s="160">
        <v>134120</v>
      </c>
      <c r="S81" s="160"/>
      <c r="T81" s="160">
        <v>191715</v>
      </c>
      <c r="U81" s="160"/>
      <c r="V81" s="160">
        <v>49790</v>
      </c>
      <c r="W81" s="160"/>
      <c r="X81" s="160">
        <v>1021</v>
      </c>
      <c r="Y81" s="160"/>
      <c r="Z81" s="160">
        <v>0</v>
      </c>
      <c r="AA81" s="160"/>
      <c r="AB81" s="160">
        <v>581933</v>
      </c>
      <c r="AC81" s="161"/>
      <c r="AD81" s="160">
        <v>199733</v>
      </c>
      <c r="AE81" s="160"/>
      <c r="AF81" s="160">
        <v>127946</v>
      </c>
      <c r="AG81" s="160"/>
      <c r="AH81" s="160">
        <v>171656</v>
      </c>
      <c r="AI81" s="160"/>
      <c r="AJ81" s="160">
        <v>54182</v>
      </c>
      <c r="AK81" s="160"/>
      <c r="AL81" s="160">
        <v>1047</v>
      </c>
      <c r="AM81" s="160"/>
      <c r="AN81" s="160">
        <v>0</v>
      </c>
      <c r="AO81" s="160"/>
      <c r="AP81" s="160">
        <v>554564</v>
      </c>
      <c r="AQ81" s="161"/>
      <c r="AR81" s="160">
        <v>187726</v>
      </c>
      <c r="AS81" s="160"/>
      <c r="AT81" s="160">
        <v>121333</v>
      </c>
      <c r="AU81" s="160"/>
      <c r="AV81" s="160">
        <v>165148</v>
      </c>
      <c r="AW81" s="160"/>
      <c r="AX81" s="160">
        <v>45887</v>
      </c>
      <c r="AY81" s="160"/>
      <c r="AZ81" s="160">
        <v>890</v>
      </c>
      <c r="BA81" s="160"/>
      <c r="BB81" s="160">
        <v>0</v>
      </c>
      <c r="BC81" s="160"/>
      <c r="BD81" s="160">
        <v>520984</v>
      </c>
      <c r="BE81" s="161"/>
      <c r="BF81" s="160">
        <v>185944</v>
      </c>
      <c r="BG81" s="160"/>
      <c r="BH81" s="160">
        <v>116679</v>
      </c>
      <c r="BI81" s="160"/>
      <c r="BJ81" s="160">
        <v>155759</v>
      </c>
      <c r="BK81" s="160"/>
      <c r="BL81" s="160">
        <v>47254</v>
      </c>
      <c r="BM81" s="160"/>
      <c r="BN81" s="160">
        <v>860</v>
      </c>
      <c r="BO81" s="160"/>
      <c r="BP81" s="160">
        <v>0</v>
      </c>
      <c r="BQ81" s="160"/>
      <c r="BR81" s="160">
        <v>506496</v>
      </c>
    </row>
    <row r="82" spans="1:70">
      <c r="O82" s="21"/>
      <c r="AC82" s="21"/>
      <c r="AQ82" s="21"/>
      <c r="BE82" s="21"/>
    </row>
    <row r="83" spans="1:70" ht="25.5">
      <c r="A83" s="152" t="s">
        <v>74</v>
      </c>
      <c r="O83" s="21"/>
      <c r="AC83" s="21"/>
      <c r="AQ83" s="21"/>
      <c r="BE83" s="21"/>
    </row>
    <row r="84" spans="1:70">
      <c r="O84" s="21"/>
      <c r="AC84" s="21"/>
      <c r="AQ84" s="21"/>
      <c r="BE84" s="21"/>
    </row>
    <row r="85" spans="1:70" ht="180" customHeight="1">
      <c r="A85" s="152" t="s">
        <v>162</v>
      </c>
      <c r="B85" s="152"/>
      <c r="C85" s="152"/>
      <c r="D85" s="152"/>
      <c r="E85" s="152"/>
      <c r="F85" s="152"/>
      <c r="G85" s="152"/>
      <c r="H85" s="152"/>
      <c r="I85" s="152"/>
      <c r="J85" s="152"/>
      <c r="O85" s="21"/>
      <c r="AC85" s="21"/>
      <c r="AQ85" s="21"/>
      <c r="BE85" s="21"/>
    </row>
    <row r="86" spans="1:70">
      <c r="O86" s="21"/>
      <c r="AC86" s="21"/>
      <c r="AQ86" s="21"/>
      <c r="BE86" s="21"/>
    </row>
    <row r="87" spans="1:70" ht="93" customHeight="1">
      <c r="A87" s="152" t="s">
        <v>127</v>
      </c>
      <c r="O87" s="21"/>
      <c r="AC87" s="21"/>
      <c r="AQ87" s="21"/>
      <c r="BE87" s="21"/>
    </row>
  </sheetData>
  <customSheetViews>
    <customSheetView guid="{6A6962C3-E482-4427-A8C8-08CAA95BA31A}" showPageBreaks="1">
      <pane xSplit="1" ySplit="2" topLeftCell="B3" activePane="bottomRight" state="frozen"/>
      <selection pane="bottomRight" activeCell="F14" sqref="F14"/>
      <colBreaks count="12" manualBreakCount="12">
        <brk id="15" max="1048575" man="1"/>
        <brk id="29" max="1048575" man="1"/>
        <brk id="43" max="1048575" man="1"/>
        <brk id="57" max="1048575" man="1"/>
        <brk id="71" max="1048575" man="1"/>
        <brk id="85" max="1048575" man="1"/>
        <brk id="99" max="1048575" man="1"/>
        <brk id="113" max="1048575" man="1"/>
        <brk id="127" max="1048575" man="1"/>
        <brk id="141" max="1048575" man="1"/>
        <brk id="155" max="1048575" man="1"/>
        <brk id="169" max="1048575" man="1"/>
      </colBreaks>
      <pageMargins left="0.70866141732283472" right="0.70866141732283472" top="0.74803149606299213" bottom="0.74803149606299213" header="0.31496062992125984" footer="0.31496062992125984"/>
      <pageSetup paperSize="9" scale="52" fitToWidth="5" orientation="portrait" r:id="rId1"/>
      <headerFooter>
        <oddFooter>&amp;LRESTRICTED</oddFooter>
        <evenFooter>&amp;LRESTRICTED</evenFooter>
        <firstFooter>&amp;LRESTRICTED</firstFooter>
      </headerFooter>
    </customSheetView>
    <customSheetView guid="{65D6365A-09F6-4C54-BF18-DD6F56EE25F0}">
      <pane xSplit="1" ySplit="2" topLeftCell="B3" activePane="bottomRight" state="frozen"/>
      <selection pane="bottomRight" activeCell="A8" sqref="A8"/>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2" fitToWidth="5" orientation="portrait" r:id="rId2"/>
      <headerFooter>
        <oddFooter>&amp;LRESTRICTED</oddFooter>
        <evenFooter>&amp;LRESTRICTED</evenFooter>
        <firstFooter>&amp;LRESTRICTED</firstFooter>
      </headerFooter>
    </customSheetView>
    <customSheetView guid="{63494AB2-E4F7-49AE-BCF8-5BAC74DABC17}">
      <pane xSplit="1" ySplit="2" topLeftCell="B3" activePane="bottomRight" state="frozen"/>
      <selection pane="bottomRight" activeCell="A8" sqref="A8"/>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2" fitToWidth="5" orientation="portrait" r:id="rId3"/>
      <headerFooter>
        <oddFooter>&amp;LRESTRICTED</oddFooter>
        <evenFooter>&amp;LRESTRICTED</evenFooter>
        <firstFooter>&amp;LRESTRICTED</firstFooter>
      </headerFooter>
    </customSheetView>
    <customSheetView guid="{DD55E124-48E0-4190-9E06-2A6BC9CA3509}" scale="85" showPageBreaks="1">
      <pane xSplit="1" ySplit="8" topLeftCell="BM21" activePane="bottomRight" state="frozen"/>
      <selection pane="bottomRight" activeCell="BU27" sqref="BU27"/>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2" fitToWidth="5" orientation="portrait" r:id="rId4"/>
      <headerFooter>
        <oddFooter>&amp;LRESTRICTED</oddFooter>
        <evenFooter>&amp;LRESTRICTED</evenFooter>
        <firstFooter>&amp;LRESTRICTED</firstFooter>
      </headerFooter>
    </customSheetView>
  </customSheetViews>
  <mergeCells count="62">
    <mergeCell ref="BO74:BO75"/>
    <mergeCell ref="BA74:BA75"/>
    <mergeCell ref="BG74:BG75"/>
    <mergeCell ref="BI74:BI75"/>
    <mergeCell ref="BK74:BK75"/>
    <mergeCell ref="BM74:BM75"/>
    <mergeCell ref="AM74:AM75"/>
    <mergeCell ref="AS74:AS75"/>
    <mergeCell ref="AU74:AU75"/>
    <mergeCell ref="AW74:AW75"/>
    <mergeCell ref="AY74:AY75"/>
    <mergeCell ref="Y74:Y75"/>
    <mergeCell ref="AE74:AE75"/>
    <mergeCell ref="AG74:AG75"/>
    <mergeCell ref="AI74:AI75"/>
    <mergeCell ref="AK74:AK75"/>
    <mergeCell ref="K74:K75"/>
    <mergeCell ref="Q74:Q75"/>
    <mergeCell ref="S74:S75"/>
    <mergeCell ref="U74:U75"/>
    <mergeCell ref="W74:W75"/>
    <mergeCell ref="A74:A75"/>
    <mergeCell ref="C74:C75"/>
    <mergeCell ref="E74:E75"/>
    <mergeCell ref="G74:G75"/>
    <mergeCell ref="I74:I75"/>
    <mergeCell ref="B73:N73"/>
    <mergeCell ref="P73:AB73"/>
    <mergeCell ref="AD73:AP73"/>
    <mergeCell ref="AR73:BD73"/>
    <mergeCell ref="BF73:BR73"/>
    <mergeCell ref="B3:N3"/>
    <mergeCell ref="A4:A5"/>
    <mergeCell ref="C4:C5"/>
    <mergeCell ref="E4:E5"/>
    <mergeCell ref="G4:G5"/>
    <mergeCell ref="K4:K5"/>
    <mergeCell ref="I4:I5"/>
    <mergeCell ref="P3:AB3"/>
    <mergeCell ref="Q4:Q5"/>
    <mergeCell ref="S4:S5"/>
    <mergeCell ref="U4:U5"/>
    <mergeCell ref="Y4:Y5"/>
    <mergeCell ref="W4:W5"/>
    <mergeCell ref="AD3:AP3"/>
    <mergeCell ref="AE4:AE5"/>
    <mergeCell ref="AG4:AG5"/>
    <mergeCell ref="AI4:AI5"/>
    <mergeCell ref="AM4:AM5"/>
    <mergeCell ref="AK4:AK5"/>
    <mergeCell ref="AR3:BD3"/>
    <mergeCell ref="AS4:AS5"/>
    <mergeCell ref="AU4:AU5"/>
    <mergeCell ref="AW4:AW5"/>
    <mergeCell ref="BA4:BA5"/>
    <mergeCell ref="AY4:AY5"/>
    <mergeCell ref="BF3:BR3"/>
    <mergeCell ref="BG4:BG5"/>
    <mergeCell ref="BI4:BI5"/>
    <mergeCell ref="BK4:BK5"/>
    <mergeCell ref="BO4:BO5"/>
    <mergeCell ref="BM4:BM5"/>
  </mergeCells>
  <pageMargins left="0.23622047244094491" right="0.23622047244094491" top="0.74803149606299213" bottom="0.74803149606299213" header="0.31496062992125984" footer="0.31496062992125984"/>
  <pageSetup paperSize="9" scale="60" fitToWidth="5" fitToHeight="100" orientation="portrait" r:id="rId5"/>
  <headerFooter>
    <evenFooter>&amp;LPUBLIC</evenFooter>
    <firstFooter>&amp;LPUBLIC</firstFooter>
  </headerFooter>
  <colBreaks count="4" manualBreakCount="4">
    <brk id="15" max="1048575" man="1"/>
    <brk id="29" max="1048575" man="1"/>
    <brk id="42" max="1048575" man="1"/>
    <brk id="5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9"/>
  <sheetViews>
    <sheetView zoomScaleNormal="100" zoomScaleSheetLayoutView="100" workbookViewId="0">
      <pane xSplit="1" ySplit="8" topLeftCell="B87" activePane="bottomRight" state="frozen"/>
      <selection activeCell="D16" sqref="D16"/>
      <selection pane="topRight" activeCell="D16" sqref="D16"/>
      <selection pane="bottomLeft" activeCell="D16" sqref="D16"/>
      <selection pane="bottomRight" activeCell="D16" sqref="D16"/>
    </sheetView>
  </sheetViews>
  <sheetFormatPr defaultRowHeight="12.75"/>
  <cols>
    <col min="1" max="1" width="49.28515625" style="20" customWidth="1"/>
    <col min="2" max="2" width="11.5703125" style="21" customWidth="1"/>
    <col min="3" max="3" width="2.7109375" style="21" customWidth="1"/>
    <col min="4" max="4" width="11.5703125" style="21" customWidth="1"/>
    <col min="5" max="5" width="2.7109375" style="21" customWidth="1"/>
    <col min="6" max="6" width="11.5703125" style="21" customWidth="1"/>
    <col min="7" max="7" width="2.7109375" style="21" customWidth="1"/>
    <col min="8" max="8" width="11.5703125" style="21" customWidth="1"/>
    <col min="9" max="9" width="2.7109375" style="21" customWidth="1"/>
    <col min="10" max="10" width="11.5703125" style="21" customWidth="1"/>
    <col min="11" max="11" width="2.7109375" style="21" customWidth="1"/>
    <col min="12" max="12" width="11.5703125" style="21" customWidth="1"/>
    <col min="13" max="13" width="2.7109375" style="21" customWidth="1"/>
    <col min="14" max="14" width="11.42578125" style="21" customWidth="1"/>
    <col min="15" max="15" width="2.7109375" style="108" customWidth="1"/>
    <col min="16" max="16" width="11.5703125" style="21" customWidth="1"/>
    <col min="17" max="17" width="2.7109375" style="21" customWidth="1"/>
    <col min="18" max="18" width="11.5703125" style="21" customWidth="1"/>
    <col min="19" max="19" width="2.7109375" style="21" customWidth="1"/>
    <col min="20" max="20" width="11.5703125" style="21" customWidth="1"/>
    <col min="21" max="21" width="2.7109375" style="21" customWidth="1"/>
    <col min="22" max="22" width="11.5703125" style="21" customWidth="1"/>
    <col min="23" max="23" width="2.7109375" style="21" customWidth="1"/>
    <col min="24" max="24" width="11.5703125" style="21" customWidth="1"/>
    <col min="25" max="25" width="2.7109375" style="21" customWidth="1"/>
    <col min="26" max="26" width="11.5703125" style="21" customWidth="1"/>
    <col min="27" max="27" width="2.7109375" style="21" customWidth="1"/>
    <col min="28" max="28" width="11.42578125" style="21" customWidth="1"/>
    <col min="29" max="29" width="2.7109375" style="108" customWidth="1"/>
    <col min="30" max="30" width="11.5703125" style="21" customWidth="1"/>
    <col min="31" max="31" width="2.7109375" style="21" customWidth="1"/>
    <col min="32" max="32" width="11.5703125" style="21" customWidth="1"/>
    <col min="33" max="33" width="2.7109375" style="21" customWidth="1"/>
    <col min="34" max="34" width="11.5703125" style="21" customWidth="1"/>
    <col min="35" max="35" width="2.7109375" style="21" customWidth="1"/>
    <col min="36" max="36" width="11.5703125" style="21" customWidth="1"/>
    <col min="37" max="37" width="2.7109375" style="21" customWidth="1"/>
    <col min="38" max="38" width="11.5703125" style="21" customWidth="1"/>
    <col min="39" max="39" width="2.7109375" style="21" customWidth="1"/>
    <col min="40" max="40" width="11.5703125" style="21" customWidth="1"/>
    <col min="41" max="41" width="2.7109375" style="21" customWidth="1"/>
    <col min="42" max="42" width="11.42578125" style="21" customWidth="1"/>
    <col min="43" max="43" width="2.7109375" style="108" customWidth="1"/>
    <col min="44" max="44" width="11.5703125" style="21" customWidth="1"/>
    <col min="45" max="45" width="2.7109375" style="21" customWidth="1"/>
    <col min="46" max="46" width="11.5703125" style="21" customWidth="1"/>
    <col min="47" max="47" width="2.7109375" style="21" customWidth="1"/>
    <col min="48" max="48" width="11.5703125" style="21" customWidth="1"/>
    <col min="49" max="49" width="2.7109375" style="21" customWidth="1"/>
    <col min="50" max="50" width="11.5703125" style="21" customWidth="1"/>
    <col min="51" max="51" width="2.7109375" style="21" customWidth="1"/>
    <col min="52" max="52" width="11.5703125" style="21" customWidth="1"/>
    <col min="53" max="53" width="2.7109375" style="21" customWidth="1"/>
    <col min="54" max="54" width="11.5703125" style="21" customWidth="1"/>
    <col min="55" max="55" width="2.7109375" style="21" customWidth="1"/>
    <col min="56" max="56" width="11.42578125" style="21" customWidth="1"/>
    <col min="57" max="57" width="2.7109375" style="108" customWidth="1"/>
    <col min="58" max="58" width="11.5703125" style="21" customWidth="1"/>
    <col min="59" max="59" width="2.7109375" style="21" customWidth="1"/>
    <col min="60" max="60" width="11.5703125" style="21" customWidth="1"/>
    <col min="61" max="61" width="2.7109375" style="21" customWidth="1"/>
    <col min="62" max="62" width="11.5703125" style="21" customWidth="1"/>
    <col min="63" max="63" width="2.7109375" style="21" customWidth="1"/>
    <col min="64" max="64" width="11.5703125" style="21" customWidth="1"/>
    <col min="65" max="65" width="2.7109375" style="21" customWidth="1"/>
    <col min="66" max="66" width="11.5703125" style="21" customWidth="1"/>
    <col min="67" max="67" width="2.7109375" style="21" customWidth="1"/>
    <col min="68" max="68" width="11.5703125" style="21" customWidth="1"/>
    <col min="69" max="69" width="2.7109375" style="21" customWidth="1"/>
    <col min="70" max="70" width="11.42578125" style="21" customWidth="1"/>
    <col min="71" max="16384" width="9.140625" style="20"/>
  </cols>
  <sheetData>
    <row r="1" spans="1:70" ht="14.25">
      <c r="A1" s="8" t="s">
        <v>108</v>
      </c>
    </row>
    <row r="2" spans="1:70">
      <c r="A2" s="9" t="s">
        <v>71</v>
      </c>
    </row>
    <row r="3" spans="1:70" ht="12" customHeight="1">
      <c r="A3" s="75"/>
      <c r="B3" s="367" t="s">
        <v>114</v>
      </c>
      <c r="C3" s="367"/>
      <c r="D3" s="367"/>
      <c r="E3" s="367"/>
      <c r="F3" s="367"/>
      <c r="G3" s="367"/>
      <c r="H3" s="367"/>
      <c r="I3" s="367"/>
      <c r="J3" s="367"/>
      <c r="K3" s="367"/>
      <c r="L3" s="367"/>
      <c r="M3" s="367"/>
      <c r="N3" s="367"/>
      <c r="P3" s="364" t="s">
        <v>115</v>
      </c>
      <c r="Q3" s="364"/>
      <c r="R3" s="364"/>
      <c r="S3" s="364"/>
      <c r="T3" s="364"/>
      <c r="U3" s="364"/>
      <c r="V3" s="364"/>
      <c r="W3" s="364"/>
      <c r="X3" s="364"/>
      <c r="Y3" s="364"/>
      <c r="Z3" s="364"/>
      <c r="AA3" s="364"/>
      <c r="AB3" s="364"/>
      <c r="AC3" s="109"/>
      <c r="AD3" s="364" t="s">
        <v>116</v>
      </c>
      <c r="AE3" s="364"/>
      <c r="AF3" s="364"/>
      <c r="AG3" s="364"/>
      <c r="AH3" s="364"/>
      <c r="AI3" s="364"/>
      <c r="AJ3" s="364"/>
      <c r="AK3" s="364"/>
      <c r="AL3" s="364"/>
      <c r="AM3" s="364"/>
      <c r="AN3" s="364"/>
      <c r="AO3" s="364"/>
      <c r="AP3" s="364"/>
      <c r="AQ3" s="109"/>
      <c r="AR3" s="364" t="s">
        <v>117</v>
      </c>
      <c r="AS3" s="364"/>
      <c r="AT3" s="364"/>
      <c r="AU3" s="364"/>
      <c r="AV3" s="364"/>
      <c r="AW3" s="364"/>
      <c r="AX3" s="364"/>
      <c r="AY3" s="364"/>
      <c r="AZ3" s="364"/>
      <c r="BA3" s="364"/>
      <c r="BB3" s="364"/>
      <c r="BC3" s="364"/>
      <c r="BD3" s="364"/>
      <c r="BE3" s="109"/>
      <c r="BF3" s="364" t="s">
        <v>118</v>
      </c>
      <c r="BG3" s="364"/>
      <c r="BH3" s="364"/>
      <c r="BI3" s="364"/>
      <c r="BJ3" s="364"/>
      <c r="BK3" s="364"/>
      <c r="BL3" s="364"/>
      <c r="BM3" s="364"/>
      <c r="BN3" s="364"/>
      <c r="BO3" s="364"/>
      <c r="BP3" s="364"/>
      <c r="BQ3" s="364"/>
      <c r="BR3" s="364"/>
    </row>
    <row r="4" spans="1:70" ht="12" customHeight="1">
      <c r="A4" s="368"/>
      <c r="B4" s="110" t="s">
        <v>17</v>
      </c>
      <c r="C4" s="369"/>
      <c r="D4" s="110"/>
      <c r="E4" s="369"/>
      <c r="F4" s="110" t="s">
        <v>22</v>
      </c>
      <c r="G4" s="371"/>
      <c r="H4" s="110"/>
      <c r="I4" s="371"/>
      <c r="J4" s="110"/>
      <c r="K4" s="371"/>
      <c r="L4" s="110"/>
      <c r="M4" s="111"/>
      <c r="N4" s="110"/>
      <c r="O4" s="112"/>
      <c r="P4" s="113" t="s">
        <v>17</v>
      </c>
      <c r="Q4" s="365"/>
      <c r="R4" s="113"/>
      <c r="S4" s="365"/>
      <c r="T4" s="113" t="s">
        <v>22</v>
      </c>
      <c r="U4" s="365"/>
      <c r="V4" s="113"/>
      <c r="W4" s="365"/>
      <c r="X4" s="113"/>
      <c r="Y4" s="365"/>
      <c r="Z4" s="113"/>
      <c r="AA4" s="112"/>
      <c r="AB4" s="113"/>
      <c r="AC4" s="114"/>
      <c r="AD4" s="115" t="s">
        <v>17</v>
      </c>
      <c r="AE4" s="365"/>
      <c r="AF4" s="115"/>
      <c r="AG4" s="365"/>
      <c r="AH4" s="113" t="s">
        <v>22</v>
      </c>
      <c r="AI4" s="365"/>
      <c r="AJ4" s="113"/>
      <c r="AK4" s="365"/>
      <c r="AL4" s="113"/>
      <c r="AM4" s="365"/>
      <c r="AN4" s="113"/>
      <c r="AO4" s="112"/>
      <c r="AP4" s="113"/>
      <c r="AQ4" s="114"/>
      <c r="AR4" s="115" t="s">
        <v>17</v>
      </c>
      <c r="AS4" s="365"/>
      <c r="AT4" s="113"/>
      <c r="AU4" s="365"/>
      <c r="AV4" s="113" t="s">
        <v>22</v>
      </c>
      <c r="AW4" s="365"/>
      <c r="AX4" s="113"/>
      <c r="AY4" s="365"/>
      <c r="AZ4" s="113"/>
      <c r="BA4" s="365"/>
      <c r="BB4" s="113"/>
      <c r="BC4" s="112"/>
      <c r="BD4" s="113"/>
      <c r="BE4" s="114"/>
      <c r="BF4" s="113" t="s">
        <v>17</v>
      </c>
      <c r="BG4" s="365"/>
      <c r="BH4" s="113"/>
      <c r="BI4" s="365"/>
      <c r="BJ4" s="113" t="s">
        <v>22</v>
      </c>
      <c r="BK4" s="365"/>
      <c r="BL4" s="113"/>
      <c r="BM4" s="365"/>
      <c r="BN4" s="113"/>
      <c r="BO4" s="365"/>
      <c r="BP4" s="113"/>
      <c r="BQ4" s="112"/>
      <c r="BR4" s="113"/>
    </row>
    <row r="5" spans="1:70" ht="12" customHeight="1">
      <c r="A5" s="368"/>
      <c r="B5" s="116" t="s">
        <v>18</v>
      </c>
      <c r="C5" s="369"/>
      <c r="D5" s="116"/>
      <c r="E5" s="370"/>
      <c r="F5" s="116" t="s">
        <v>18</v>
      </c>
      <c r="G5" s="371"/>
      <c r="H5" s="116" t="s">
        <v>22</v>
      </c>
      <c r="I5" s="371"/>
      <c r="J5" s="116"/>
      <c r="K5" s="371"/>
      <c r="L5" s="116" t="s">
        <v>26</v>
      </c>
      <c r="M5" s="111"/>
      <c r="N5" s="116"/>
      <c r="O5" s="112"/>
      <c r="P5" s="117" t="s">
        <v>18</v>
      </c>
      <c r="Q5" s="365"/>
      <c r="R5" s="117"/>
      <c r="S5" s="366"/>
      <c r="T5" s="117" t="s">
        <v>18</v>
      </c>
      <c r="U5" s="365"/>
      <c r="V5" s="117" t="s">
        <v>22</v>
      </c>
      <c r="W5" s="365"/>
      <c r="X5" s="117"/>
      <c r="Y5" s="365"/>
      <c r="Z5" s="117" t="s">
        <v>26</v>
      </c>
      <c r="AA5" s="112"/>
      <c r="AB5" s="117"/>
      <c r="AC5" s="114"/>
      <c r="AD5" s="117" t="s">
        <v>18</v>
      </c>
      <c r="AE5" s="365"/>
      <c r="AF5" s="117"/>
      <c r="AG5" s="366"/>
      <c r="AH5" s="117" t="s">
        <v>18</v>
      </c>
      <c r="AI5" s="365"/>
      <c r="AJ5" s="117" t="s">
        <v>22</v>
      </c>
      <c r="AK5" s="365"/>
      <c r="AL5" s="117"/>
      <c r="AM5" s="365"/>
      <c r="AN5" s="117" t="s">
        <v>26</v>
      </c>
      <c r="AO5" s="112"/>
      <c r="AP5" s="117"/>
      <c r="AQ5" s="114"/>
      <c r="AR5" s="117" t="s">
        <v>18</v>
      </c>
      <c r="AS5" s="365"/>
      <c r="AT5" s="117"/>
      <c r="AU5" s="366"/>
      <c r="AV5" s="117" t="s">
        <v>18</v>
      </c>
      <c r="AW5" s="365"/>
      <c r="AX5" s="117" t="s">
        <v>22</v>
      </c>
      <c r="AY5" s="365"/>
      <c r="AZ5" s="117"/>
      <c r="BA5" s="365"/>
      <c r="BB5" s="117" t="s">
        <v>26</v>
      </c>
      <c r="BC5" s="112"/>
      <c r="BD5" s="117"/>
      <c r="BE5" s="114"/>
      <c r="BF5" s="117" t="s">
        <v>18</v>
      </c>
      <c r="BG5" s="365"/>
      <c r="BH5" s="117"/>
      <c r="BI5" s="366"/>
      <c r="BJ5" s="117" t="s">
        <v>18</v>
      </c>
      <c r="BK5" s="365"/>
      <c r="BL5" s="117" t="s">
        <v>22</v>
      </c>
      <c r="BM5" s="365"/>
      <c r="BN5" s="117"/>
      <c r="BO5" s="365"/>
      <c r="BP5" s="117" t="s">
        <v>26</v>
      </c>
      <c r="BQ5" s="112"/>
      <c r="BR5" s="117"/>
    </row>
    <row r="6" spans="1:70" ht="12" customHeight="1">
      <c r="A6" s="75"/>
      <c r="B6" s="116" t="s">
        <v>19</v>
      </c>
      <c r="C6" s="118"/>
      <c r="D6" s="116" t="s">
        <v>21</v>
      </c>
      <c r="E6" s="119"/>
      <c r="F6" s="116" t="s">
        <v>23</v>
      </c>
      <c r="G6" s="120"/>
      <c r="H6" s="116" t="s">
        <v>75</v>
      </c>
      <c r="I6" s="120"/>
      <c r="J6" s="116"/>
      <c r="K6" s="120"/>
      <c r="L6" s="116" t="s">
        <v>27</v>
      </c>
      <c r="M6" s="111"/>
      <c r="N6" s="116"/>
      <c r="O6" s="112"/>
      <c r="P6" s="117" t="s">
        <v>19</v>
      </c>
      <c r="Q6" s="121"/>
      <c r="R6" s="117" t="s">
        <v>21</v>
      </c>
      <c r="S6" s="112"/>
      <c r="T6" s="117" t="s">
        <v>23</v>
      </c>
      <c r="U6" s="121"/>
      <c r="V6" s="117" t="s">
        <v>75</v>
      </c>
      <c r="W6" s="121"/>
      <c r="X6" s="117"/>
      <c r="Y6" s="121"/>
      <c r="Z6" s="117" t="s">
        <v>27</v>
      </c>
      <c r="AA6" s="112"/>
      <c r="AB6" s="117"/>
      <c r="AC6" s="114"/>
      <c r="AD6" s="117" t="s">
        <v>19</v>
      </c>
      <c r="AE6" s="121"/>
      <c r="AF6" s="117" t="s">
        <v>21</v>
      </c>
      <c r="AG6" s="112"/>
      <c r="AH6" s="117" t="s">
        <v>23</v>
      </c>
      <c r="AI6" s="121"/>
      <c r="AJ6" s="117" t="s">
        <v>75</v>
      </c>
      <c r="AK6" s="121"/>
      <c r="AL6" s="117"/>
      <c r="AM6" s="121"/>
      <c r="AN6" s="117" t="s">
        <v>27</v>
      </c>
      <c r="AO6" s="112"/>
      <c r="AP6" s="117"/>
      <c r="AQ6" s="114"/>
      <c r="AR6" s="117" t="s">
        <v>19</v>
      </c>
      <c r="AS6" s="121"/>
      <c r="AT6" s="117" t="s">
        <v>21</v>
      </c>
      <c r="AU6" s="112"/>
      <c r="AV6" s="117" t="s">
        <v>23</v>
      </c>
      <c r="AW6" s="121"/>
      <c r="AX6" s="117" t="s">
        <v>75</v>
      </c>
      <c r="AY6" s="121"/>
      <c r="AZ6" s="117"/>
      <c r="BA6" s="121"/>
      <c r="BB6" s="117" t="s">
        <v>27</v>
      </c>
      <c r="BC6" s="112"/>
      <c r="BD6" s="117"/>
      <c r="BE6" s="114"/>
      <c r="BF6" s="117" t="s">
        <v>19</v>
      </c>
      <c r="BG6" s="121"/>
      <c r="BH6" s="117" t="s">
        <v>21</v>
      </c>
      <c r="BI6" s="112"/>
      <c r="BJ6" s="117" t="s">
        <v>23</v>
      </c>
      <c r="BK6" s="121"/>
      <c r="BL6" s="117" t="s">
        <v>75</v>
      </c>
      <c r="BM6" s="121"/>
      <c r="BN6" s="117"/>
      <c r="BO6" s="121"/>
      <c r="BP6" s="117" t="s">
        <v>27</v>
      </c>
      <c r="BQ6" s="112"/>
      <c r="BR6" s="117"/>
    </row>
    <row r="7" spans="1:70" ht="12" customHeight="1">
      <c r="A7" s="75"/>
      <c r="B7" s="116" t="s">
        <v>20</v>
      </c>
      <c r="C7" s="118"/>
      <c r="D7" s="116" t="s">
        <v>18</v>
      </c>
      <c r="E7" s="119"/>
      <c r="F7" s="116" t="s">
        <v>24</v>
      </c>
      <c r="G7" s="120"/>
      <c r="H7" s="116" t="s">
        <v>18</v>
      </c>
      <c r="I7" s="120"/>
      <c r="J7" s="116" t="s">
        <v>25</v>
      </c>
      <c r="K7" s="120"/>
      <c r="L7" s="116" t="s">
        <v>28</v>
      </c>
      <c r="M7" s="111"/>
      <c r="N7" s="116" t="s">
        <v>29</v>
      </c>
      <c r="O7" s="112"/>
      <c r="P7" s="117" t="s">
        <v>20</v>
      </c>
      <c r="Q7" s="121"/>
      <c r="R7" s="117" t="s">
        <v>18</v>
      </c>
      <c r="S7" s="112"/>
      <c r="T7" s="117" t="s">
        <v>24</v>
      </c>
      <c r="U7" s="121"/>
      <c r="V7" s="117" t="s">
        <v>18</v>
      </c>
      <c r="W7" s="121"/>
      <c r="X7" s="117" t="s">
        <v>25</v>
      </c>
      <c r="Y7" s="121"/>
      <c r="Z7" s="117" t="s">
        <v>28</v>
      </c>
      <c r="AA7" s="112"/>
      <c r="AB7" s="117" t="s">
        <v>29</v>
      </c>
      <c r="AC7" s="114"/>
      <c r="AD7" s="117" t="s">
        <v>20</v>
      </c>
      <c r="AE7" s="121"/>
      <c r="AF7" s="117" t="s">
        <v>18</v>
      </c>
      <c r="AG7" s="112"/>
      <c r="AH7" s="117" t="s">
        <v>24</v>
      </c>
      <c r="AI7" s="121"/>
      <c r="AJ7" s="117" t="s">
        <v>18</v>
      </c>
      <c r="AK7" s="121"/>
      <c r="AL7" s="117" t="s">
        <v>25</v>
      </c>
      <c r="AM7" s="121"/>
      <c r="AN7" s="117" t="s">
        <v>28</v>
      </c>
      <c r="AO7" s="112"/>
      <c r="AP7" s="117" t="s">
        <v>29</v>
      </c>
      <c r="AQ7" s="114"/>
      <c r="AR7" s="117" t="s">
        <v>20</v>
      </c>
      <c r="AS7" s="121"/>
      <c r="AT7" s="117" t="s">
        <v>18</v>
      </c>
      <c r="AU7" s="112"/>
      <c r="AV7" s="117" t="s">
        <v>24</v>
      </c>
      <c r="AW7" s="121"/>
      <c r="AX7" s="117" t="s">
        <v>18</v>
      </c>
      <c r="AY7" s="121"/>
      <c r="AZ7" s="117" t="s">
        <v>25</v>
      </c>
      <c r="BA7" s="121"/>
      <c r="BB7" s="117" t="s">
        <v>28</v>
      </c>
      <c r="BC7" s="112"/>
      <c r="BD7" s="117" t="s">
        <v>29</v>
      </c>
      <c r="BE7" s="114"/>
      <c r="BF7" s="117" t="s">
        <v>20</v>
      </c>
      <c r="BG7" s="121"/>
      <c r="BH7" s="117" t="s">
        <v>18</v>
      </c>
      <c r="BI7" s="112"/>
      <c r="BJ7" s="117" t="s">
        <v>24</v>
      </c>
      <c r="BK7" s="121"/>
      <c r="BL7" s="117" t="s">
        <v>18</v>
      </c>
      <c r="BM7" s="121"/>
      <c r="BN7" s="117" t="s">
        <v>25</v>
      </c>
      <c r="BO7" s="121"/>
      <c r="BP7" s="117" t="s">
        <v>28</v>
      </c>
      <c r="BQ7" s="112"/>
      <c r="BR7" s="117" t="s">
        <v>29</v>
      </c>
    </row>
    <row r="8" spans="1:70" ht="12" customHeight="1">
      <c r="A8" s="75"/>
      <c r="B8" s="116" t="s">
        <v>1</v>
      </c>
      <c r="C8" s="122"/>
      <c r="D8" s="116" t="s">
        <v>1</v>
      </c>
      <c r="E8" s="116"/>
      <c r="F8" s="116" t="s">
        <v>1</v>
      </c>
      <c r="G8" s="122"/>
      <c r="H8" s="116" t="s">
        <v>1</v>
      </c>
      <c r="I8" s="122"/>
      <c r="J8" s="116" t="s">
        <v>1</v>
      </c>
      <c r="K8" s="122"/>
      <c r="L8" s="116" t="s">
        <v>1</v>
      </c>
      <c r="M8" s="111"/>
      <c r="N8" s="116" t="s">
        <v>1</v>
      </c>
      <c r="O8" s="112"/>
      <c r="P8" s="117" t="s">
        <v>1</v>
      </c>
      <c r="Q8" s="117"/>
      <c r="R8" s="117" t="s">
        <v>1</v>
      </c>
      <c r="S8" s="117"/>
      <c r="T8" s="117" t="s">
        <v>1</v>
      </c>
      <c r="U8" s="117"/>
      <c r="V8" s="117" t="s">
        <v>1</v>
      </c>
      <c r="W8" s="117"/>
      <c r="X8" s="117" t="s">
        <v>1</v>
      </c>
      <c r="Y8" s="117"/>
      <c r="Z8" s="117" t="s">
        <v>1</v>
      </c>
      <c r="AA8" s="112"/>
      <c r="AB8" s="117" t="s">
        <v>1</v>
      </c>
      <c r="AC8" s="114"/>
      <c r="AD8" s="117" t="s">
        <v>1</v>
      </c>
      <c r="AE8" s="117"/>
      <c r="AF8" s="117" t="s">
        <v>1</v>
      </c>
      <c r="AG8" s="117"/>
      <c r="AH8" s="117" t="s">
        <v>1</v>
      </c>
      <c r="AI8" s="117"/>
      <c r="AJ8" s="117" t="s">
        <v>1</v>
      </c>
      <c r="AK8" s="117"/>
      <c r="AL8" s="117" t="s">
        <v>1</v>
      </c>
      <c r="AM8" s="117"/>
      <c r="AN8" s="117" t="s">
        <v>1</v>
      </c>
      <c r="AO8" s="112"/>
      <c r="AP8" s="117" t="s">
        <v>1</v>
      </c>
      <c r="AQ8" s="114"/>
      <c r="AR8" s="117" t="s">
        <v>1</v>
      </c>
      <c r="AS8" s="117"/>
      <c r="AT8" s="117" t="s">
        <v>1</v>
      </c>
      <c r="AU8" s="117"/>
      <c r="AV8" s="117" t="s">
        <v>1</v>
      </c>
      <c r="AW8" s="117"/>
      <c r="AX8" s="117" t="s">
        <v>1</v>
      </c>
      <c r="AY8" s="117"/>
      <c r="AZ8" s="117" t="s">
        <v>1</v>
      </c>
      <c r="BA8" s="117"/>
      <c r="BB8" s="117" t="s">
        <v>1</v>
      </c>
      <c r="BC8" s="112"/>
      <c r="BD8" s="117" t="s">
        <v>1</v>
      </c>
      <c r="BE8" s="114"/>
      <c r="BF8" s="117" t="s">
        <v>1</v>
      </c>
      <c r="BG8" s="117"/>
      <c r="BH8" s="117" t="s">
        <v>1</v>
      </c>
      <c r="BI8" s="117"/>
      <c r="BJ8" s="117" t="s">
        <v>1</v>
      </c>
      <c r="BK8" s="117"/>
      <c r="BL8" s="117" t="s">
        <v>1</v>
      </c>
      <c r="BM8" s="117"/>
      <c r="BN8" s="117" t="s">
        <v>1</v>
      </c>
      <c r="BO8" s="117"/>
      <c r="BP8" s="117" t="s">
        <v>1</v>
      </c>
      <c r="BQ8" s="112"/>
      <c r="BR8" s="117" t="s">
        <v>1</v>
      </c>
    </row>
    <row r="9" spans="1:70" ht="6.95" customHeight="1">
      <c r="A9" s="75"/>
      <c r="B9" s="123"/>
      <c r="C9" s="123"/>
      <c r="D9" s="123"/>
      <c r="E9" s="123"/>
      <c r="F9" s="123"/>
      <c r="G9" s="124"/>
      <c r="H9" s="123"/>
      <c r="I9" s="124"/>
      <c r="J9" s="123"/>
      <c r="K9" s="124"/>
      <c r="L9" s="123"/>
      <c r="M9" s="124"/>
      <c r="N9" s="123"/>
      <c r="P9" s="108"/>
      <c r="Q9" s="108"/>
      <c r="R9" s="108"/>
      <c r="S9" s="108"/>
      <c r="T9" s="108"/>
      <c r="U9" s="108"/>
      <c r="V9" s="108"/>
      <c r="W9" s="108"/>
      <c r="X9" s="108"/>
      <c r="Y9" s="108"/>
      <c r="Z9" s="108"/>
      <c r="AA9" s="108"/>
      <c r="AB9" s="108"/>
      <c r="AC9" s="109"/>
      <c r="AD9" s="108"/>
      <c r="AE9" s="108"/>
      <c r="AF9" s="108"/>
      <c r="AG9" s="108"/>
      <c r="AH9" s="108"/>
      <c r="AI9" s="108"/>
      <c r="AJ9" s="108"/>
      <c r="AK9" s="108"/>
      <c r="AL9" s="108"/>
      <c r="AM9" s="108"/>
      <c r="AN9" s="108"/>
      <c r="AO9" s="108"/>
      <c r="AP9" s="108"/>
      <c r="AQ9" s="109"/>
      <c r="AR9" s="108"/>
      <c r="AS9" s="108"/>
      <c r="AT9" s="108"/>
      <c r="AU9" s="108"/>
      <c r="AV9" s="108"/>
      <c r="AW9" s="108"/>
      <c r="AX9" s="108"/>
      <c r="AY9" s="108"/>
      <c r="AZ9" s="108"/>
      <c r="BA9" s="108"/>
      <c r="BB9" s="108"/>
      <c r="BC9" s="108"/>
      <c r="BD9" s="108"/>
      <c r="BE9" s="109"/>
      <c r="BF9" s="108"/>
      <c r="BG9" s="108"/>
      <c r="BH9" s="108"/>
      <c r="BI9" s="108"/>
      <c r="BJ9" s="108"/>
      <c r="BK9" s="108"/>
      <c r="BL9" s="108"/>
      <c r="BM9" s="108"/>
      <c r="BN9" s="108"/>
      <c r="BO9" s="108"/>
      <c r="BP9" s="108"/>
      <c r="BQ9" s="108"/>
      <c r="BR9" s="108"/>
    </row>
    <row r="10" spans="1:70" ht="12" customHeight="1">
      <c r="A10" s="75" t="s">
        <v>150</v>
      </c>
      <c r="B10" s="125">
        <v>1226</v>
      </c>
      <c r="C10" s="125"/>
      <c r="D10" s="125">
        <v>804</v>
      </c>
      <c r="E10" s="125"/>
      <c r="F10" s="125">
        <v>926</v>
      </c>
      <c r="G10" s="125"/>
      <c r="H10" s="125">
        <v>42</v>
      </c>
      <c r="I10" s="125"/>
      <c r="J10" s="125">
        <v>-6</v>
      </c>
      <c r="K10" s="125"/>
      <c r="L10" s="125">
        <v>36</v>
      </c>
      <c r="M10" s="125"/>
      <c r="N10" s="125">
        <v>3028</v>
      </c>
      <c r="O10" s="60"/>
      <c r="P10" s="60">
        <v>1237</v>
      </c>
      <c r="Q10" s="60"/>
      <c r="R10" s="60">
        <v>811</v>
      </c>
      <c r="S10" s="60"/>
      <c r="T10" s="60">
        <v>861</v>
      </c>
      <c r="U10" s="60"/>
      <c r="V10" s="60">
        <v>45</v>
      </c>
      <c r="W10" s="60"/>
      <c r="X10" s="60">
        <v>-12</v>
      </c>
      <c r="Y10" s="60"/>
      <c r="Z10" s="60">
        <v>47</v>
      </c>
      <c r="AA10" s="60"/>
      <c r="AB10" s="60">
        <v>2989</v>
      </c>
      <c r="AC10" s="126"/>
      <c r="AD10" s="60">
        <v>1235</v>
      </c>
      <c r="AE10" s="60"/>
      <c r="AF10" s="60">
        <v>788</v>
      </c>
      <c r="AG10" s="60"/>
      <c r="AH10" s="60">
        <v>796</v>
      </c>
      <c r="AI10" s="60"/>
      <c r="AJ10" s="60">
        <v>51</v>
      </c>
      <c r="AK10" s="60"/>
      <c r="AL10" s="60">
        <v>-2</v>
      </c>
      <c r="AM10" s="60"/>
      <c r="AN10" s="60">
        <v>39</v>
      </c>
      <c r="AO10" s="60"/>
      <c r="AP10" s="60">
        <v>2907</v>
      </c>
      <c r="AQ10" s="126"/>
      <c r="AR10" s="60">
        <v>1223</v>
      </c>
      <c r="AS10" s="60"/>
      <c r="AT10" s="60">
        <v>762</v>
      </c>
      <c r="AU10" s="60"/>
      <c r="AV10" s="60">
        <v>814</v>
      </c>
      <c r="AW10" s="60"/>
      <c r="AX10" s="60">
        <v>54</v>
      </c>
      <c r="AY10" s="60"/>
      <c r="AZ10" s="60">
        <v>-51</v>
      </c>
      <c r="BA10" s="60"/>
      <c r="BB10" s="60">
        <v>32</v>
      </c>
      <c r="BC10" s="60"/>
      <c r="BD10" s="60">
        <v>2834</v>
      </c>
      <c r="BE10" s="126"/>
      <c r="BF10" s="60">
        <v>1202</v>
      </c>
      <c r="BG10" s="60"/>
      <c r="BH10" s="60">
        <v>741</v>
      </c>
      <c r="BI10" s="60"/>
      <c r="BJ10" s="60">
        <v>771</v>
      </c>
      <c r="BK10" s="60"/>
      <c r="BL10" s="60">
        <v>54</v>
      </c>
      <c r="BM10" s="60"/>
      <c r="BN10" s="60">
        <v>-60</v>
      </c>
      <c r="BO10" s="60"/>
      <c r="BP10" s="60">
        <v>-24</v>
      </c>
      <c r="BQ10" s="60"/>
      <c r="BR10" s="60">
        <v>2684</v>
      </c>
    </row>
    <row r="11" spans="1:70" ht="12" customHeight="1">
      <c r="A11" s="75" t="s">
        <v>151</v>
      </c>
      <c r="B11" s="125">
        <v>688</v>
      </c>
      <c r="C11" s="125"/>
      <c r="D11" s="125">
        <v>410</v>
      </c>
      <c r="E11" s="125"/>
      <c r="F11" s="125">
        <v>356</v>
      </c>
      <c r="G11" s="125"/>
      <c r="H11" s="125">
        <v>66</v>
      </c>
      <c r="I11" s="125"/>
      <c r="J11" s="125">
        <v>2</v>
      </c>
      <c r="K11" s="125"/>
      <c r="L11" s="125">
        <v>0</v>
      </c>
      <c r="M11" s="125"/>
      <c r="N11" s="125">
        <v>1522</v>
      </c>
      <c r="O11" s="60"/>
      <c r="P11" s="60">
        <v>689</v>
      </c>
      <c r="Q11" s="60"/>
      <c r="R11" s="60">
        <v>356</v>
      </c>
      <c r="S11" s="60"/>
      <c r="T11" s="60">
        <v>305</v>
      </c>
      <c r="U11" s="60"/>
      <c r="V11" s="60">
        <v>62</v>
      </c>
      <c r="W11" s="60"/>
      <c r="X11" s="60">
        <v>-10</v>
      </c>
      <c r="Y11" s="60"/>
      <c r="Z11" s="60">
        <v>0</v>
      </c>
      <c r="AA11" s="60"/>
      <c r="AB11" s="60">
        <v>1402</v>
      </c>
      <c r="AC11" s="126"/>
      <c r="AD11" s="60">
        <v>652</v>
      </c>
      <c r="AE11" s="60"/>
      <c r="AF11" s="60">
        <v>382</v>
      </c>
      <c r="AG11" s="60"/>
      <c r="AH11" s="60">
        <v>345</v>
      </c>
      <c r="AI11" s="60"/>
      <c r="AJ11" s="60">
        <v>64</v>
      </c>
      <c r="AK11" s="60"/>
      <c r="AL11" s="60">
        <v>2</v>
      </c>
      <c r="AM11" s="60"/>
      <c r="AN11" s="60">
        <v>-1</v>
      </c>
      <c r="AO11" s="60"/>
      <c r="AP11" s="60">
        <v>1444</v>
      </c>
      <c r="AQ11" s="126"/>
      <c r="AR11" s="60">
        <v>705</v>
      </c>
      <c r="AS11" s="60"/>
      <c r="AT11" s="60">
        <v>406</v>
      </c>
      <c r="AU11" s="60"/>
      <c r="AV11" s="60">
        <v>351</v>
      </c>
      <c r="AW11" s="60"/>
      <c r="AX11" s="60">
        <v>61</v>
      </c>
      <c r="AY11" s="60"/>
      <c r="AZ11" s="60">
        <v>5</v>
      </c>
      <c r="BA11" s="60"/>
      <c r="BB11" s="60">
        <v>0</v>
      </c>
      <c r="BC11" s="60"/>
      <c r="BD11" s="60">
        <v>1528</v>
      </c>
      <c r="BE11" s="126"/>
      <c r="BF11" s="60">
        <v>712</v>
      </c>
      <c r="BG11" s="60"/>
      <c r="BH11" s="60">
        <v>375</v>
      </c>
      <c r="BI11" s="60"/>
      <c r="BJ11" s="60">
        <v>417</v>
      </c>
      <c r="BK11" s="60"/>
      <c r="BL11" s="60">
        <v>64</v>
      </c>
      <c r="BM11" s="60"/>
      <c r="BN11" s="60">
        <v>-6</v>
      </c>
      <c r="BO11" s="60"/>
      <c r="BP11" s="60">
        <v>0</v>
      </c>
      <c r="BQ11" s="60"/>
      <c r="BR11" s="60">
        <v>1562</v>
      </c>
    </row>
    <row r="12" spans="1:70" ht="12" customHeight="1">
      <c r="A12" s="75" t="s">
        <v>152</v>
      </c>
      <c r="B12" s="125">
        <v>49</v>
      </c>
      <c r="C12" s="125"/>
      <c r="D12" s="125">
        <v>113</v>
      </c>
      <c r="E12" s="125"/>
      <c r="F12" s="125">
        <v>558</v>
      </c>
      <c r="G12" s="125"/>
      <c r="H12" s="125">
        <v>41</v>
      </c>
      <c r="I12" s="125"/>
      <c r="J12" s="125">
        <v>16</v>
      </c>
      <c r="K12" s="125"/>
      <c r="L12" s="125">
        <v>-36</v>
      </c>
      <c r="M12" s="125"/>
      <c r="N12" s="125">
        <v>741</v>
      </c>
      <c r="O12" s="60"/>
      <c r="P12" s="60">
        <v>48</v>
      </c>
      <c r="Q12" s="60"/>
      <c r="R12" s="60">
        <v>81</v>
      </c>
      <c r="S12" s="60"/>
      <c r="T12" s="60">
        <v>377</v>
      </c>
      <c r="U12" s="60"/>
      <c r="V12" s="60">
        <v>30</v>
      </c>
      <c r="W12" s="60"/>
      <c r="X12" s="60">
        <v>-3</v>
      </c>
      <c r="Y12" s="60"/>
      <c r="Z12" s="60">
        <v>-47</v>
      </c>
      <c r="AA12" s="60"/>
      <c r="AB12" s="60">
        <v>486</v>
      </c>
      <c r="AC12" s="126"/>
      <c r="AD12" s="60">
        <v>83</v>
      </c>
      <c r="AE12" s="60"/>
      <c r="AF12" s="60">
        <v>102</v>
      </c>
      <c r="AG12" s="60"/>
      <c r="AH12" s="60">
        <v>458</v>
      </c>
      <c r="AI12" s="60"/>
      <c r="AJ12" s="60">
        <v>40</v>
      </c>
      <c r="AK12" s="60"/>
      <c r="AL12" s="60">
        <v>-11</v>
      </c>
      <c r="AM12" s="60"/>
      <c r="AN12" s="60">
        <v>-34</v>
      </c>
      <c r="AO12" s="60"/>
      <c r="AP12" s="60">
        <v>638</v>
      </c>
      <c r="AQ12" s="126"/>
      <c r="AR12" s="60">
        <v>45</v>
      </c>
      <c r="AS12" s="60"/>
      <c r="AT12" s="60">
        <v>100</v>
      </c>
      <c r="AU12" s="60"/>
      <c r="AV12" s="60">
        <v>554</v>
      </c>
      <c r="AW12" s="60"/>
      <c r="AX12" s="60">
        <v>50</v>
      </c>
      <c r="AY12" s="60"/>
      <c r="AZ12" s="60">
        <v>-28</v>
      </c>
      <c r="BA12" s="60"/>
      <c r="BB12" s="60">
        <v>-40</v>
      </c>
      <c r="BC12" s="60"/>
      <c r="BD12" s="60">
        <v>681</v>
      </c>
      <c r="BE12" s="126"/>
      <c r="BF12" s="60">
        <v>44</v>
      </c>
      <c r="BG12" s="60"/>
      <c r="BH12" s="60">
        <v>88</v>
      </c>
      <c r="BI12" s="60"/>
      <c r="BJ12" s="60">
        <v>702</v>
      </c>
      <c r="BK12" s="60"/>
      <c r="BL12" s="60">
        <v>54</v>
      </c>
      <c r="BM12" s="60"/>
      <c r="BN12" s="60">
        <v>-737</v>
      </c>
      <c r="BO12" s="60"/>
      <c r="BP12" s="60">
        <v>88</v>
      </c>
      <c r="BQ12" s="60"/>
      <c r="BR12" s="60">
        <v>239</v>
      </c>
    </row>
    <row r="13" spans="1:70" ht="12" customHeight="1">
      <c r="A13" s="20" t="s">
        <v>153</v>
      </c>
      <c r="B13" s="127">
        <v>185</v>
      </c>
      <c r="C13" s="128"/>
      <c r="D13" s="127">
        <v>19</v>
      </c>
      <c r="E13" s="128"/>
      <c r="F13" s="128">
        <v>43</v>
      </c>
      <c r="G13" s="128"/>
      <c r="H13" s="127">
        <v>3</v>
      </c>
      <c r="I13" s="128"/>
      <c r="J13" s="127">
        <v>606</v>
      </c>
      <c r="K13" s="128"/>
      <c r="L13" s="127">
        <v>-274</v>
      </c>
      <c r="M13" s="128"/>
      <c r="N13" s="127">
        <v>582</v>
      </c>
      <c r="O13" s="60"/>
      <c r="P13" s="65">
        <v>107</v>
      </c>
      <c r="Q13" s="74"/>
      <c r="R13" s="74">
        <v>11</v>
      </c>
      <c r="S13" s="74"/>
      <c r="T13" s="74">
        <v>97</v>
      </c>
      <c r="U13" s="74"/>
      <c r="V13" s="74">
        <v>8</v>
      </c>
      <c r="W13" s="74"/>
      <c r="X13" s="74">
        <v>650</v>
      </c>
      <c r="Y13" s="74"/>
      <c r="Z13" s="65">
        <v>-334</v>
      </c>
      <c r="AA13" s="60"/>
      <c r="AB13" s="65">
        <v>539</v>
      </c>
      <c r="AC13" s="126"/>
      <c r="AD13" s="74">
        <v>181</v>
      </c>
      <c r="AE13" s="74"/>
      <c r="AF13" s="65">
        <v>11</v>
      </c>
      <c r="AG13" s="74"/>
      <c r="AH13" s="74">
        <v>41</v>
      </c>
      <c r="AI13" s="74"/>
      <c r="AJ13" s="74">
        <v>11</v>
      </c>
      <c r="AK13" s="74"/>
      <c r="AL13" s="65">
        <v>805</v>
      </c>
      <c r="AM13" s="74"/>
      <c r="AN13" s="65">
        <v>-313</v>
      </c>
      <c r="AO13" s="60"/>
      <c r="AP13" s="65">
        <v>736</v>
      </c>
      <c r="AQ13" s="126"/>
      <c r="AR13" s="74">
        <v>107</v>
      </c>
      <c r="AS13" s="98"/>
      <c r="AT13" s="65">
        <v>10</v>
      </c>
      <c r="AU13" s="98"/>
      <c r="AV13" s="65">
        <v>46</v>
      </c>
      <c r="AW13" s="98"/>
      <c r="AX13" s="65">
        <v>3</v>
      </c>
      <c r="AY13" s="98"/>
      <c r="AZ13" s="65">
        <v>802</v>
      </c>
      <c r="BA13" s="98"/>
      <c r="BB13" s="65">
        <v>-306</v>
      </c>
      <c r="BC13" s="60"/>
      <c r="BD13" s="74">
        <v>662</v>
      </c>
      <c r="BE13" s="126"/>
      <c r="BF13" s="74">
        <v>337</v>
      </c>
      <c r="BG13" s="98"/>
      <c r="BH13" s="74">
        <v>33</v>
      </c>
      <c r="BI13" s="98"/>
      <c r="BJ13" s="65">
        <v>53</v>
      </c>
      <c r="BK13" s="98"/>
      <c r="BL13" s="74">
        <v>4</v>
      </c>
      <c r="BM13" s="98"/>
      <c r="BN13" s="65">
        <v>3011</v>
      </c>
      <c r="BO13" s="98"/>
      <c r="BP13" s="65">
        <v>-337</v>
      </c>
      <c r="BQ13" s="60"/>
      <c r="BR13" s="65">
        <v>3101</v>
      </c>
    </row>
    <row r="14" spans="1:70" ht="6.95" customHeight="1">
      <c r="A14" s="75"/>
      <c r="B14" s="125"/>
      <c r="C14" s="125"/>
      <c r="D14" s="125"/>
      <c r="E14" s="125"/>
      <c r="F14" s="130"/>
      <c r="G14" s="125"/>
      <c r="H14" s="125"/>
      <c r="I14" s="125"/>
      <c r="J14" s="125"/>
      <c r="K14" s="125"/>
      <c r="L14" s="125"/>
      <c r="M14" s="125"/>
      <c r="N14" s="125"/>
      <c r="O14" s="60"/>
      <c r="P14" s="60"/>
      <c r="Q14" s="60"/>
      <c r="R14" s="131"/>
      <c r="S14" s="60"/>
      <c r="T14" s="131"/>
      <c r="U14" s="60"/>
      <c r="V14" s="131"/>
      <c r="W14" s="60"/>
      <c r="X14" s="131"/>
      <c r="Y14" s="60"/>
      <c r="Z14" s="60"/>
      <c r="AA14" s="60"/>
      <c r="AB14" s="60"/>
      <c r="AC14" s="126"/>
      <c r="AD14" s="131"/>
      <c r="AE14" s="60"/>
      <c r="AF14" s="60"/>
      <c r="AG14" s="60"/>
      <c r="AH14" s="131"/>
      <c r="AI14" s="60"/>
      <c r="AJ14" s="131"/>
      <c r="AK14" s="60"/>
      <c r="AL14" s="60"/>
      <c r="AM14" s="60"/>
      <c r="AN14" s="60"/>
      <c r="AO14" s="60"/>
      <c r="AP14" s="60"/>
      <c r="AQ14" s="126"/>
      <c r="AR14" s="131"/>
      <c r="AS14" s="60"/>
      <c r="AT14" s="60"/>
      <c r="AU14" s="60"/>
      <c r="AV14" s="60"/>
      <c r="AW14" s="60"/>
      <c r="AX14" s="60"/>
      <c r="AY14" s="60"/>
      <c r="AZ14" s="60"/>
      <c r="BA14" s="60"/>
      <c r="BB14" s="60"/>
      <c r="BC14" s="60"/>
      <c r="BD14" s="131"/>
      <c r="BE14" s="126"/>
      <c r="BF14" s="131"/>
      <c r="BG14" s="60"/>
      <c r="BH14" s="131"/>
      <c r="BI14" s="60"/>
      <c r="BJ14" s="60"/>
      <c r="BK14" s="60"/>
      <c r="BL14" s="131"/>
      <c r="BM14" s="60"/>
      <c r="BN14" s="60"/>
      <c r="BO14" s="60"/>
      <c r="BP14" s="60"/>
      <c r="BQ14" s="60"/>
      <c r="BR14" s="60"/>
    </row>
    <row r="15" spans="1:70" ht="24" customHeight="1">
      <c r="A15" s="82" t="s">
        <v>154</v>
      </c>
      <c r="B15" s="125">
        <v>2148</v>
      </c>
      <c r="C15" s="125"/>
      <c r="D15" s="125">
        <v>1346</v>
      </c>
      <c r="E15" s="125"/>
      <c r="F15" s="125">
        <v>1883</v>
      </c>
      <c r="G15" s="125"/>
      <c r="H15" s="125">
        <v>152</v>
      </c>
      <c r="I15" s="125"/>
      <c r="J15" s="125">
        <v>618</v>
      </c>
      <c r="K15" s="125"/>
      <c r="L15" s="125">
        <v>-274</v>
      </c>
      <c r="M15" s="125"/>
      <c r="N15" s="125">
        <v>5873</v>
      </c>
      <c r="O15" s="60"/>
      <c r="P15" s="60">
        <v>2081</v>
      </c>
      <c r="Q15" s="60"/>
      <c r="R15" s="60">
        <v>1259</v>
      </c>
      <c r="S15" s="60"/>
      <c r="T15" s="60">
        <v>1640</v>
      </c>
      <c r="U15" s="60"/>
      <c r="V15" s="60">
        <v>145</v>
      </c>
      <c r="W15" s="60"/>
      <c r="X15" s="60">
        <v>625</v>
      </c>
      <c r="Y15" s="60"/>
      <c r="Z15" s="60">
        <v>-334</v>
      </c>
      <c r="AA15" s="60"/>
      <c r="AB15" s="60">
        <v>5416</v>
      </c>
      <c r="AC15" s="126"/>
      <c r="AD15" s="60">
        <v>2151</v>
      </c>
      <c r="AE15" s="60"/>
      <c r="AF15" s="60">
        <v>1283</v>
      </c>
      <c r="AG15" s="60"/>
      <c r="AH15" s="60">
        <v>1640</v>
      </c>
      <c r="AI15" s="60"/>
      <c r="AJ15" s="60">
        <v>166</v>
      </c>
      <c r="AK15" s="60"/>
      <c r="AL15" s="60">
        <v>794</v>
      </c>
      <c r="AM15" s="60"/>
      <c r="AN15" s="60">
        <v>-309</v>
      </c>
      <c r="AO15" s="60"/>
      <c r="AP15" s="60">
        <v>5725</v>
      </c>
      <c r="AQ15" s="126"/>
      <c r="AR15" s="60">
        <v>2080</v>
      </c>
      <c r="AS15" s="98"/>
      <c r="AT15" s="60">
        <v>1278</v>
      </c>
      <c r="AU15" s="98"/>
      <c r="AV15" s="60">
        <v>1765</v>
      </c>
      <c r="AW15" s="98"/>
      <c r="AX15" s="60">
        <v>168</v>
      </c>
      <c r="AY15" s="98"/>
      <c r="AZ15" s="60">
        <v>728</v>
      </c>
      <c r="BA15" s="98"/>
      <c r="BB15" s="60">
        <v>-314</v>
      </c>
      <c r="BC15" s="60"/>
      <c r="BD15" s="60">
        <v>5705</v>
      </c>
      <c r="BE15" s="126"/>
      <c r="BF15" s="60">
        <v>2295</v>
      </c>
      <c r="BG15" s="98"/>
      <c r="BH15" s="60">
        <v>1237</v>
      </c>
      <c r="BI15" s="98"/>
      <c r="BJ15" s="60">
        <v>1943</v>
      </c>
      <c r="BK15" s="98"/>
      <c r="BL15" s="60">
        <v>176</v>
      </c>
      <c r="BM15" s="98"/>
      <c r="BN15" s="60">
        <v>2208</v>
      </c>
      <c r="BO15" s="98"/>
      <c r="BP15" s="60">
        <v>-273</v>
      </c>
      <c r="BQ15" s="60"/>
      <c r="BR15" s="60">
        <v>7586</v>
      </c>
    </row>
    <row r="16" spans="1:70" ht="6.95" customHeight="1">
      <c r="A16" s="132"/>
      <c r="B16" s="125"/>
      <c r="C16" s="125"/>
      <c r="D16" s="125"/>
      <c r="E16" s="125"/>
      <c r="F16" s="125"/>
      <c r="G16" s="125"/>
      <c r="H16" s="125"/>
      <c r="I16" s="125"/>
      <c r="J16" s="125"/>
      <c r="K16" s="125"/>
      <c r="L16" s="125"/>
      <c r="M16" s="125"/>
      <c r="N16" s="125"/>
      <c r="O16" s="60"/>
      <c r="P16" s="60"/>
      <c r="Q16" s="60"/>
      <c r="R16" s="60"/>
      <c r="S16" s="60"/>
      <c r="T16" s="60"/>
      <c r="U16" s="60"/>
      <c r="V16" s="60"/>
      <c r="W16" s="60"/>
      <c r="X16" s="60"/>
      <c r="Y16" s="60"/>
      <c r="Z16" s="60"/>
      <c r="AA16" s="60"/>
      <c r="AB16" s="60"/>
      <c r="AC16" s="126"/>
      <c r="AD16" s="60"/>
      <c r="AE16" s="60"/>
      <c r="AF16" s="60"/>
      <c r="AG16" s="60"/>
      <c r="AH16" s="60"/>
      <c r="AI16" s="60"/>
      <c r="AJ16" s="60"/>
      <c r="AK16" s="60"/>
      <c r="AL16" s="60"/>
      <c r="AM16" s="60"/>
      <c r="AN16" s="60"/>
      <c r="AO16" s="60"/>
      <c r="AP16" s="60"/>
      <c r="AQ16" s="126"/>
      <c r="AR16" s="60"/>
      <c r="AS16" s="98"/>
      <c r="AT16" s="60"/>
      <c r="AU16" s="98"/>
      <c r="AV16" s="60"/>
      <c r="AW16" s="98"/>
      <c r="AX16" s="60"/>
      <c r="AY16" s="98"/>
      <c r="AZ16" s="60"/>
      <c r="BA16" s="98"/>
      <c r="BB16" s="60"/>
      <c r="BC16" s="60"/>
      <c r="BD16" s="60"/>
      <c r="BE16" s="126"/>
      <c r="BF16" s="60"/>
      <c r="BG16" s="98"/>
      <c r="BH16" s="60"/>
      <c r="BI16" s="98"/>
      <c r="BJ16" s="60"/>
      <c r="BK16" s="98"/>
      <c r="BL16" s="60"/>
      <c r="BM16" s="98"/>
      <c r="BN16" s="60"/>
      <c r="BO16" s="98"/>
      <c r="BP16" s="60"/>
      <c r="BQ16" s="60"/>
      <c r="BR16" s="60"/>
    </row>
    <row r="17" spans="1:70" ht="12" customHeight="1">
      <c r="A17" s="75" t="s">
        <v>155</v>
      </c>
      <c r="B17" s="133">
        <v>-77</v>
      </c>
      <c r="C17" s="134"/>
      <c r="D17" s="134">
        <v>-30</v>
      </c>
      <c r="E17" s="134"/>
      <c r="F17" s="134">
        <v>3</v>
      </c>
      <c r="G17" s="134"/>
      <c r="H17" s="133">
        <v>0</v>
      </c>
      <c r="I17" s="134"/>
      <c r="J17" s="134">
        <v>0</v>
      </c>
      <c r="K17" s="134"/>
      <c r="L17" s="134">
        <v>0</v>
      </c>
      <c r="M17" s="134"/>
      <c r="N17" s="133">
        <v>-104</v>
      </c>
      <c r="O17" s="60"/>
      <c r="P17" s="71">
        <v>-71</v>
      </c>
      <c r="Q17" s="135"/>
      <c r="R17" s="71">
        <v>-87</v>
      </c>
      <c r="S17" s="135"/>
      <c r="T17" s="135">
        <v>1</v>
      </c>
      <c r="U17" s="135"/>
      <c r="V17" s="71">
        <v>0</v>
      </c>
      <c r="W17" s="135"/>
      <c r="X17" s="71">
        <v>0</v>
      </c>
      <c r="Y17" s="135"/>
      <c r="Z17" s="71">
        <v>0</v>
      </c>
      <c r="AA17" s="60"/>
      <c r="AB17" s="71">
        <v>-157</v>
      </c>
      <c r="AC17" s="126"/>
      <c r="AD17" s="71">
        <v>-100</v>
      </c>
      <c r="AE17" s="135"/>
      <c r="AF17" s="135">
        <v>-35</v>
      </c>
      <c r="AG17" s="135"/>
      <c r="AH17" s="71">
        <v>-5</v>
      </c>
      <c r="AI17" s="135"/>
      <c r="AJ17" s="135">
        <v>-3</v>
      </c>
      <c r="AK17" s="135"/>
      <c r="AL17" s="71">
        <v>0</v>
      </c>
      <c r="AM17" s="135"/>
      <c r="AN17" s="135">
        <v>0</v>
      </c>
      <c r="AO17" s="60"/>
      <c r="AP17" s="71">
        <v>-143</v>
      </c>
      <c r="AQ17" s="126"/>
      <c r="AR17" s="71">
        <v>-94</v>
      </c>
      <c r="AS17" s="98"/>
      <c r="AT17" s="135">
        <v>-21</v>
      </c>
      <c r="AU17" s="98"/>
      <c r="AV17" s="71">
        <v>-3</v>
      </c>
      <c r="AW17" s="98"/>
      <c r="AX17" s="71">
        <v>0</v>
      </c>
      <c r="AY17" s="98"/>
      <c r="AZ17" s="135">
        <v>0</v>
      </c>
      <c r="BA17" s="98"/>
      <c r="BB17" s="135">
        <v>0</v>
      </c>
      <c r="BC17" s="60"/>
      <c r="BD17" s="135">
        <v>-118</v>
      </c>
      <c r="BE17" s="126"/>
      <c r="BF17" s="71">
        <v>-82</v>
      </c>
      <c r="BG17" s="98"/>
      <c r="BH17" s="71">
        <v>-1</v>
      </c>
      <c r="BI17" s="98"/>
      <c r="BJ17" s="135">
        <v>4</v>
      </c>
      <c r="BK17" s="98"/>
      <c r="BL17" s="135">
        <v>-1</v>
      </c>
      <c r="BM17" s="98"/>
      <c r="BN17" s="71">
        <v>0</v>
      </c>
      <c r="BO17" s="98"/>
      <c r="BP17" s="135">
        <v>0</v>
      </c>
      <c r="BQ17" s="60"/>
      <c r="BR17" s="135">
        <v>-80</v>
      </c>
    </row>
    <row r="18" spans="1:70" ht="6.95" customHeight="1">
      <c r="A18" s="82"/>
      <c r="B18" s="125"/>
      <c r="C18" s="125"/>
      <c r="D18" s="130"/>
      <c r="E18" s="125"/>
      <c r="F18" s="130"/>
      <c r="G18" s="125"/>
      <c r="H18" s="125"/>
      <c r="I18" s="125"/>
      <c r="J18" s="130"/>
      <c r="K18" s="125"/>
      <c r="L18" s="130"/>
      <c r="M18" s="125"/>
      <c r="N18" s="125"/>
      <c r="O18" s="60"/>
      <c r="P18" s="60"/>
      <c r="Q18" s="60"/>
      <c r="R18" s="60"/>
      <c r="S18" s="60"/>
      <c r="T18" s="131"/>
      <c r="U18" s="60"/>
      <c r="V18" s="60"/>
      <c r="W18" s="60"/>
      <c r="X18" s="60"/>
      <c r="Y18" s="60"/>
      <c r="Z18" s="60"/>
      <c r="AA18" s="60"/>
      <c r="AB18" s="60"/>
      <c r="AC18" s="126"/>
      <c r="AD18" s="60"/>
      <c r="AE18" s="60"/>
      <c r="AF18" s="131"/>
      <c r="AG18" s="60"/>
      <c r="AH18" s="60"/>
      <c r="AI18" s="60"/>
      <c r="AJ18" s="131"/>
      <c r="AK18" s="60"/>
      <c r="AL18" s="60"/>
      <c r="AM18" s="60"/>
      <c r="AN18" s="131"/>
      <c r="AO18" s="60"/>
      <c r="AP18" s="60"/>
      <c r="AQ18" s="126"/>
      <c r="AR18" s="60"/>
      <c r="AS18" s="60"/>
      <c r="AT18" s="131"/>
      <c r="AU18" s="60"/>
      <c r="AV18" s="60"/>
      <c r="AW18" s="60"/>
      <c r="AX18" s="60"/>
      <c r="AY18" s="60"/>
      <c r="AZ18" s="131"/>
      <c r="BA18" s="60"/>
      <c r="BB18" s="131"/>
      <c r="BC18" s="60"/>
      <c r="BD18" s="131"/>
      <c r="BE18" s="126"/>
      <c r="BF18" s="60"/>
      <c r="BG18" s="98"/>
      <c r="BH18" s="60"/>
      <c r="BI18" s="98"/>
      <c r="BJ18" s="131"/>
      <c r="BK18" s="98"/>
      <c r="BL18" s="131"/>
      <c r="BM18" s="98"/>
      <c r="BN18" s="60"/>
      <c r="BO18" s="98"/>
      <c r="BP18" s="131"/>
      <c r="BQ18" s="60"/>
      <c r="BR18" s="131"/>
    </row>
    <row r="19" spans="1:70" ht="12" customHeight="1">
      <c r="A19" s="331" t="s">
        <v>160</v>
      </c>
      <c r="B19" s="125">
        <v>2071</v>
      </c>
      <c r="C19" s="125"/>
      <c r="D19" s="125">
        <v>1316</v>
      </c>
      <c r="E19" s="125"/>
      <c r="F19" s="125">
        <v>1886</v>
      </c>
      <c r="G19" s="125"/>
      <c r="H19" s="125">
        <v>152</v>
      </c>
      <c r="I19" s="125"/>
      <c r="J19" s="125">
        <v>618</v>
      </c>
      <c r="K19" s="125"/>
      <c r="L19" s="125">
        <v>-274</v>
      </c>
      <c r="M19" s="125"/>
      <c r="N19" s="125">
        <v>5769</v>
      </c>
      <c r="O19" s="60"/>
      <c r="P19" s="60">
        <v>2010</v>
      </c>
      <c r="Q19" s="60"/>
      <c r="R19" s="60">
        <v>1172</v>
      </c>
      <c r="S19" s="60"/>
      <c r="T19" s="60">
        <v>1641</v>
      </c>
      <c r="U19" s="60"/>
      <c r="V19" s="60">
        <v>145</v>
      </c>
      <c r="W19" s="60"/>
      <c r="X19" s="60">
        <v>625</v>
      </c>
      <c r="Y19" s="60"/>
      <c r="Z19" s="60">
        <v>-334</v>
      </c>
      <c r="AA19" s="60"/>
      <c r="AB19" s="60">
        <v>5259</v>
      </c>
      <c r="AC19" s="126"/>
      <c r="AD19" s="60">
        <v>2051</v>
      </c>
      <c r="AE19" s="60"/>
      <c r="AF19" s="60">
        <v>1248</v>
      </c>
      <c r="AG19" s="60"/>
      <c r="AH19" s="60">
        <v>1635</v>
      </c>
      <c r="AI19" s="60"/>
      <c r="AJ19" s="60">
        <v>163</v>
      </c>
      <c r="AK19" s="60"/>
      <c r="AL19" s="60">
        <v>794</v>
      </c>
      <c r="AM19" s="60"/>
      <c r="AN19" s="60">
        <v>-309</v>
      </c>
      <c r="AO19" s="60"/>
      <c r="AP19" s="60">
        <v>5582</v>
      </c>
      <c r="AQ19" s="126"/>
      <c r="AR19" s="60">
        <v>1986</v>
      </c>
      <c r="AS19" s="98"/>
      <c r="AT19" s="60">
        <v>1257</v>
      </c>
      <c r="AU19" s="98"/>
      <c r="AV19" s="60">
        <v>1762</v>
      </c>
      <c r="AW19" s="98"/>
      <c r="AX19" s="60">
        <v>168</v>
      </c>
      <c r="AY19" s="98"/>
      <c r="AZ19" s="60">
        <v>728</v>
      </c>
      <c r="BA19" s="98"/>
      <c r="BB19" s="60">
        <v>-314</v>
      </c>
      <c r="BC19" s="60"/>
      <c r="BD19" s="60">
        <v>5587</v>
      </c>
      <c r="BE19" s="126"/>
      <c r="BF19" s="60">
        <v>2213</v>
      </c>
      <c r="BG19" s="98"/>
      <c r="BH19" s="60">
        <v>1236</v>
      </c>
      <c r="BI19" s="98"/>
      <c r="BJ19" s="60">
        <v>1947</v>
      </c>
      <c r="BK19" s="98"/>
      <c r="BL19" s="60">
        <v>175</v>
      </c>
      <c r="BM19" s="98"/>
      <c r="BN19" s="60">
        <v>2208</v>
      </c>
      <c r="BO19" s="98"/>
      <c r="BP19" s="60">
        <v>-273</v>
      </c>
      <c r="BQ19" s="60"/>
      <c r="BR19" s="60">
        <v>7506</v>
      </c>
    </row>
    <row r="20" spans="1:70" ht="6.95" customHeight="1">
      <c r="A20" s="75"/>
      <c r="B20" s="125"/>
      <c r="C20" s="125"/>
      <c r="D20" s="125"/>
      <c r="E20" s="125"/>
      <c r="F20" s="125"/>
      <c r="G20" s="125"/>
      <c r="H20" s="125"/>
      <c r="I20" s="125"/>
      <c r="J20" s="125"/>
      <c r="K20" s="125"/>
      <c r="L20" s="125"/>
      <c r="M20" s="125"/>
      <c r="N20" s="125"/>
      <c r="O20" s="60"/>
      <c r="P20" s="60"/>
      <c r="Q20" s="60"/>
      <c r="R20" s="60"/>
      <c r="S20" s="60"/>
      <c r="T20" s="60"/>
      <c r="U20" s="60"/>
      <c r="V20" s="60"/>
      <c r="W20" s="60"/>
      <c r="X20" s="60"/>
      <c r="Y20" s="60"/>
      <c r="Z20" s="60"/>
      <c r="AA20" s="60"/>
      <c r="AB20" s="60"/>
      <c r="AC20" s="126"/>
      <c r="AD20" s="60"/>
      <c r="AE20" s="60"/>
      <c r="AF20" s="60"/>
      <c r="AG20" s="60"/>
      <c r="AH20" s="60"/>
      <c r="AI20" s="60"/>
      <c r="AJ20" s="60"/>
      <c r="AK20" s="60"/>
      <c r="AL20" s="60"/>
      <c r="AM20" s="60"/>
      <c r="AN20" s="60"/>
      <c r="AO20" s="60"/>
      <c r="AP20" s="60"/>
      <c r="AQ20" s="126"/>
      <c r="AR20" s="60"/>
      <c r="AS20" s="98"/>
      <c r="AT20" s="60"/>
      <c r="AU20" s="98"/>
      <c r="AV20" s="60"/>
      <c r="AW20" s="98"/>
      <c r="AX20" s="60"/>
      <c r="AY20" s="98"/>
      <c r="AZ20" s="60"/>
      <c r="BA20" s="98"/>
      <c r="BB20" s="60"/>
      <c r="BC20" s="60"/>
      <c r="BD20" s="60"/>
      <c r="BE20" s="126"/>
      <c r="BF20" s="60"/>
      <c r="BG20" s="98"/>
      <c r="BH20" s="60"/>
      <c r="BI20" s="98"/>
      <c r="BJ20" s="60"/>
      <c r="BK20" s="98"/>
      <c r="BL20" s="60"/>
      <c r="BM20" s="98"/>
      <c r="BN20" s="60"/>
      <c r="BO20" s="98"/>
      <c r="BP20" s="60"/>
      <c r="BQ20" s="60"/>
      <c r="BR20" s="60"/>
    </row>
    <row r="21" spans="1:70" ht="12" customHeight="1">
      <c r="A21" s="75" t="s">
        <v>5</v>
      </c>
      <c r="B21" s="128">
        <v>-978</v>
      </c>
      <c r="C21" s="128"/>
      <c r="D21" s="128">
        <v>-458</v>
      </c>
      <c r="E21" s="128"/>
      <c r="F21" s="128">
        <v>-655</v>
      </c>
      <c r="G21" s="128"/>
      <c r="H21" s="128">
        <v>-82</v>
      </c>
      <c r="I21" s="128"/>
      <c r="J21" s="128">
        <v>-529</v>
      </c>
      <c r="K21" s="128"/>
      <c r="L21" s="127">
        <v>274</v>
      </c>
      <c r="M21" s="128"/>
      <c r="N21" s="128">
        <v>-2428</v>
      </c>
      <c r="O21" s="60"/>
      <c r="P21" s="65">
        <v>-1037</v>
      </c>
      <c r="Q21" s="74"/>
      <c r="R21" s="65">
        <v>-468</v>
      </c>
      <c r="S21" s="74"/>
      <c r="T21" s="65">
        <v>-667</v>
      </c>
      <c r="U21" s="74"/>
      <c r="V21" s="65">
        <v>-112</v>
      </c>
      <c r="W21" s="74"/>
      <c r="X21" s="74">
        <v>-667</v>
      </c>
      <c r="Y21" s="74"/>
      <c r="Z21" s="74">
        <v>334</v>
      </c>
      <c r="AA21" s="60"/>
      <c r="AB21" s="74">
        <v>-2617</v>
      </c>
      <c r="AC21" s="126"/>
      <c r="AD21" s="74">
        <v>-1046</v>
      </c>
      <c r="AE21" s="74"/>
      <c r="AF21" s="65">
        <v>-453</v>
      </c>
      <c r="AG21" s="74"/>
      <c r="AH21" s="74">
        <v>-643</v>
      </c>
      <c r="AI21" s="74"/>
      <c r="AJ21" s="74">
        <v>-89</v>
      </c>
      <c r="AK21" s="74"/>
      <c r="AL21" s="65">
        <v>-585</v>
      </c>
      <c r="AM21" s="74"/>
      <c r="AN21" s="74">
        <v>309</v>
      </c>
      <c r="AO21" s="60"/>
      <c r="AP21" s="74">
        <v>-2507</v>
      </c>
      <c r="AQ21" s="126"/>
      <c r="AR21" s="74">
        <v>-1018</v>
      </c>
      <c r="AS21" s="98"/>
      <c r="AT21" s="65">
        <v>-447</v>
      </c>
      <c r="AU21" s="98"/>
      <c r="AV21" s="65">
        <v>-617</v>
      </c>
      <c r="AW21" s="98"/>
      <c r="AX21" s="74">
        <v>-83</v>
      </c>
      <c r="AY21" s="98"/>
      <c r="AZ21" s="65">
        <v>-550</v>
      </c>
      <c r="BA21" s="98"/>
      <c r="BB21" s="65">
        <v>314</v>
      </c>
      <c r="BC21" s="60"/>
      <c r="BD21" s="74">
        <v>-2401</v>
      </c>
      <c r="BE21" s="126"/>
      <c r="BF21" s="65">
        <v>-1037</v>
      </c>
      <c r="BG21" s="98"/>
      <c r="BH21" s="65">
        <v>-418</v>
      </c>
      <c r="BI21" s="98"/>
      <c r="BJ21" s="65">
        <v>-631</v>
      </c>
      <c r="BK21" s="98"/>
      <c r="BL21" s="74">
        <v>-83</v>
      </c>
      <c r="BM21" s="98"/>
      <c r="BN21" s="74">
        <v>-515</v>
      </c>
      <c r="BO21" s="98"/>
      <c r="BP21" s="74">
        <v>273</v>
      </c>
      <c r="BQ21" s="60"/>
      <c r="BR21" s="74">
        <v>-2411</v>
      </c>
    </row>
    <row r="22" spans="1:70" ht="6.95" customHeight="1">
      <c r="A22" s="82"/>
      <c r="B22" s="130"/>
      <c r="C22" s="125"/>
      <c r="D22" s="130"/>
      <c r="E22" s="125"/>
      <c r="F22" s="130"/>
      <c r="G22" s="125"/>
      <c r="H22" s="130"/>
      <c r="I22" s="125"/>
      <c r="J22" s="130"/>
      <c r="K22" s="125"/>
      <c r="L22" s="125"/>
      <c r="M22" s="125"/>
      <c r="N22" s="130"/>
      <c r="O22" s="60"/>
      <c r="P22" s="60"/>
      <c r="Q22" s="60"/>
      <c r="R22" s="60"/>
      <c r="S22" s="60"/>
      <c r="T22" s="60"/>
      <c r="U22" s="60"/>
      <c r="V22" s="60"/>
      <c r="W22" s="60"/>
      <c r="X22" s="131"/>
      <c r="Y22" s="60"/>
      <c r="Z22" s="131"/>
      <c r="AA22" s="60"/>
      <c r="AB22" s="131"/>
      <c r="AC22" s="126"/>
      <c r="AD22" s="131"/>
      <c r="AE22" s="60"/>
      <c r="AF22" s="60"/>
      <c r="AG22" s="60"/>
      <c r="AH22" s="131"/>
      <c r="AI22" s="60"/>
      <c r="AJ22" s="131"/>
      <c r="AK22" s="60"/>
      <c r="AL22" s="60"/>
      <c r="AM22" s="60"/>
      <c r="AN22" s="131"/>
      <c r="AO22" s="60"/>
      <c r="AP22" s="131"/>
      <c r="AQ22" s="126"/>
      <c r="AR22" s="131"/>
      <c r="AS22" s="60"/>
      <c r="AT22" s="60"/>
      <c r="AU22" s="60"/>
      <c r="AV22" s="60"/>
      <c r="AW22" s="60"/>
      <c r="AX22" s="131"/>
      <c r="AY22" s="60"/>
      <c r="AZ22" s="60"/>
      <c r="BA22" s="60"/>
      <c r="BB22" s="60"/>
      <c r="BC22" s="60"/>
      <c r="BD22" s="131"/>
      <c r="BE22" s="126"/>
      <c r="BF22" s="60"/>
      <c r="BG22" s="98"/>
      <c r="BH22" s="60"/>
      <c r="BI22" s="98"/>
      <c r="BJ22" s="60"/>
      <c r="BK22" s="98"/>
      <c r="BL22" s="131"/>
      <c r="BM22" s="98"/>
      <c r="BN22" s="131"/>
      <c r="BO22" s="98"/>
      <c r="BP22" s="131"/>
      <c r="BQ22" s="60"/>
      <c r="BR22" s="131"/>
    </row>
    <row r="23" spans="1:70" ht="12" customHeight="1">
      <c r="A23" s="82" t="s">
        <v>48</v>
      </c>
      <c r="B23" s="125">
        <v>1093</v>
      </c>
      <c r="C23" s="125"/>
      <c r="D23" s="125">
        <v>858</v>
      </c>
      <c r="E23" s="125"/>
      <c r="F23" s="125">
        <v>1231</v>
      </c>
      <c r="G23" s="125"/>
      <c r="H23" s="125">
        <v>70</v>
      </c>
      <c r="I23" s="125"/>
      <c r="J23" s="125">
        <v>89</v>
      </c>
      <c r="K23" s="125"/>
      <c r="L23" s="125">
        <v>0</v>
      </c>
      <c r="M23" s="125"/>
      <c r="N23" s="125">
        <v>3341</v>
      </c>
      <c r="O23" s="60"/>
      <c r="P23" s="60">
        <v>973</v>
      </c>
      <c r="Q23" s="60"/>
      <c r="R23" s="60">
        <v>704</v>
      </c>
      <c r="S23" s="60"/>
      <c r="T23" s="60">
        <v>974</v>
      </c>
      <c r="U23" s="60"/>
      <c r="V23" s="60">
        <v>33</v>
      </c>
      <c r="W23" s="60"/>
      <c r="X23" s="60">
        <v>-42</v>
      </c>
      <c r="Y23" s="60"/>
      <c r="Z23" s="60">
        <v>0</v>
      </c>
      <c r="AA23" s="60"/>
      <c r="AB23" s="60">
        <v>2642</v>
      </c>
      <c r="AC23" s="126"/>
      <c r="AD23" s="60">
        <v>1005</v>
      </c>
      <c r="AE23" s="60"/>
      <c r="AF23" s="60">
        <v>795</v>
      </c>
      <c r="AG23" s="60"/>
      <c r="AH23" s="60">
        <v>992</v>
      </c>
      <c r="AI23" s="60"/>
      <c r="AJ23" s="60">
        <v>74</v>
      </c>
      <c r="AK23" s="60"/>
      <c r="AL23" s="60">
        <v>209</v>
      </c>
      <c r="AM23" s="60"/>
      <c r="AN23" s="60">
        <v>0</v>
      </c>
      <c r="AO23" s="60"/>
      <c r="AP23" s="60">
        <v>3075</v>
      </c>
      <c r="AQ23" s="126"/>
      <c r="AR23" s="60">
        <v>968</v>
      </c>
      <c r="AS23" s="98"/>
      <c r="AT23" s="60">
        <v>810</v>
      </c>
      <c r="AU23" s="98"/>
      <c r="AV23" s="60">
        <v>1145</v>
      </c>
      <c r="AW23" s="98"/>
      <c r="AX23" s="60">
        <v>85</v>
      </c>
      <c r="AY23" s="98"/>
      <c r="AZ23" s="60">
        <v>178</v>
      </c>
      <c r="BA23" s="98"/>
      <c r="BB23" s="60">
        <v>0</v>
      </c>
      <c r="BC23" s="60"/>
      <c r="BD23" s="60">
        <v>3186</v>
      </c>
      <c r="BE23" s="126"/>
      <c r="BF23" s="60">
        <v>1176</v>
      </c>
      <c r="BG23" s="98"/>
      <c r="BH23" s="60">
        <v>818</v>
      </c>
      <c r="BI23" s="98"/>
      <c r="BJ23" s="60">
        <v>1316</v>
      </c>
      <c r="BK23" s="98"/>
      <c r="BL23" s="60">
        <v>92</v>
      </c>
      <c r="BM23" s="98"/>
      <c r="BN23" s="60">
        <v>1693</v>
      </c>
      <c r="BO23" s="98"/>
      <c r="BP23" s="60">
        <v>0</v>
      </c>
      <c r="BQ23" s="60"/>
      <c r="BR23" s="60">
        <v>5095</v>
      </c>
    </row>
    <row r="24" spans="1:70" ht="6.95" customHeight="1">
      <c r="A24" s="132"/>
      <c r="B24" s="125"/>
      <c r="C24" s="125"/>
      <c r="D24" s="125"/>
      <c r="E24" s="125"/>
      <c r="F24" s="125"/>
      <c r="G24" s="125"/>
      <c r="H24" s="125"/>
      <c r="I24" s="125"/>
      <c r="J24" s="125"/>
      <c r="K24" s="125"/>
      <c r="L24" s="125"/>
      <c r="M24" s="125"/>
      <c r="N24" s="125"/>
      <c r="O24" s="60"/>
      <c r="P24" s="60"/>
      <c r="Q24" s="60"/>
      <c r="R24" s="60"/>
      <c r="S24" s="60"/>
      <c r="T24" s="60"/>
      <c r="U24" s="60"/>
      <c r="V24" s="60"/>
      <c r="W24" s="60"/>
      <c r="X24" s="60"/>
      <c r="Y24" s="60"/>
      <c r="Z24" s="60"/>
      <c r="AA24" s="60"/>
      <c r="AB24" s="60"/>
      <c r="AC24" s="126"/>
      <c r="AD24" s="60"/>
      <c r="AE24" s="60"/>
      <c r="AF24" s="60"/>
      <c r="AG24" s="60"/>
      <c r="AH24" s="60"/>
      <c r="AI24" s="60"/>
      <c r="AJ24" s="60"/>
      <c r="AK24" s="60"/>
      <c r="AL24" s="60"/>
      <c r="AM24" s="60"/>
      <c r="AN24" s="60"/>
      <c r="AO24" s="60"/>
      <c r="AP24" s="60"/>
      <c r="AQ24" s="126"/>
      <c r="AR24" s="60"/>
      <c r="AS24" s="98"/>
      <c r="AT24" s="60"/>
      <c r="AU24" s="98"/>
      <c r="AV24" s="60"/>
      <c r="AW24" s="98"/>
      <c r="AX24" s="60"/>
      <c r="AY24" s="98"/>
      <c r="AZ24" s="60"/>
      <c r="BA24" s="98"/>
      <c r="BB24" s="60"/>
      <c r="BC24" s="60"/>
      <c r="BD24" s="60"/>
      <c r="BE24" s="126"/>
      <c r="BF24" s="60"/>
      <c r="BG24" s="98"/>
      <c r="BH24" s="60"/>
      <c r="BI24" s="98"/>
      <c r="BJ24" s="60"/>
      <c r="BK24" s="98"/>
      <c r="BL24" s="60"/>
      <c r="BM24" s="98"/>
      <c r="BN24" s="60"/>
      <c r="BO24" s="98"/>
      <c r="BP24" s="60"/>
      <c r="BQ24" s="60"/>
      <c r="BR24" s="60"/>
    </row>
    <row r="25" spans="1:70" ht="12" customHeight="1">
      <c r="A25" s="75" t="s">
        <v>157</v>
      </c>
      <c r="B25" s="128">
        <v>63</v>
      </c>
      <c r="C25" s="128"/>
      <c r="D25" s="127">
        <v>296</v>
      </c>
      <c r="E25" s="128"/>
      <c r="F25" s="127">
        <v>64</v>
      </c>
      <c r="G25" s="128"/>
      <c r="H25" s="127">
        <v>0</v>
      </c>
      <c r="I25" s="128"/>
      <c r="J25" s="127">
        <v>0</v>
      </c>
      <c r="K25" s="128"/>
      <c r="L25" s="127">
        <v>0</v>
      </c>
      <c r="M25" s="128"/>
      <c r="N25" s="128">
        <v>423</v>
      </c>
      <c r="O25" s="60"/>
      <c r="P25" s="65">
        <v>69</v>
      </c>
      <c r="Q25" s="74"/>
      <c r="R25" s="65">
        <v>275</v>
      </c>
      <c r="S25" s="74"/>
      <c r="T25" s="74">
        <v>26</v>
      </c>
      <c r="U25" s="74"/>
      <c r="V25" s="74">
        <v>0</v>
      </c>
      <c r="W25" s="74"/>
      <c r="X25" s="65">
        <v>-21</v>
      </c>
      <c r="Y25" s="74"/>
      <c r="Z25" s="74">
        <v>0</v>
      </c>
      <c r="AA25" s="60"/>
      <c r="AB25" s="74">
        <v>349</v>
      </c>
      <c r="AC25" s="126"/>
      <c r="AD25" s="74">
        <v>74</v>
      </c>
      <c r="AE25" s="74"/>
      <c r="AF25" s="74">
        <v>374</v>
      </c>
      <c r="AG25" s="74"/>
      <c r="AH25" s="65">
        <v>77</v>
      </c>
      <c r="AI25" s="74"/>
      <c r="AJ25" s="74">
        <v>0</v>
      </c>
      <c r="AK25" s="74"/>
      <c r="AL25" s="74">
        <v>0</v>
      </c>
      <c r="AM25" s="74"/>
      <c r="AN25" s="74">
        <v>0</v>
      </c>
      <c r="AO25" s="60"/>
      <c r="AP25" s="65">
        <v>525</v>
      </c>
      <c r="AQ25" s="126"/>
      <c r="AR25" s="65">
        <v>91</v>
      </c>
      <c r="AS25" s="98"/>
      <c r="AT25" s="65">
        <v>386</v>
      </c>
      <c r="AU25" s="98"/>
      <c r="AV25" s="74">
        <v>85</v>
      </c>
      <c r="AW25" s="98"/>
      <c r="AX25" s="74">
        <v>0</v>
      </c>
      <c r="AY25" s="98"/>
      <c r="AZ25" s="74">
        <v>0</v>
      </c>
      <c r="BA25" s="98"/>
      <c r="BB25" s="74">
        <v>0</v>
      </c>
      <c r="BC25" s="60"/>
      <c r="BD25" s="74">
        <v>562</v>
      </c>
      <c r="BE25" s="126"/>
      <c r="BF25" s="74">
        <v>63</v>
      </c>
      <c r="BG25" s="98"/>
      <c r="BH25" s="74">
        <v>296</v>
      </c>
      <c r="BI25" s="98"/>
      <c r="BJ25" s="74">
        <v>60</v>
      </c>
      <c r="BK25" s="98"/>
      <c r="BL25" s="74">
        <v>0</v>
      </c>
      <c r="BM25" s="98"/>
      <c r="BN25" s="74">
        <v>0</v>
      </c>
      <c r="BO25" s="98"/>
      <c r="BP25" s="74">
        <v>0</v>
      </c>
      <c r="BQ25" s="60"/>
      <c r="BR25" s="65">
        <v>419</v>
      </c>
    </row>
    <row r="26" spans="1:70" ht="6.95" customHeight="1">
      <c r="A26" s="82"/>
      <c r="B26" s="130"/>
      <c r="C26" s="125"/>
      <c r="D26" s="125"/>
      <c r="E26" s="125"/>
      <c r="F26" s="125"/>
      <c r="G26" s="125"/>
      <c r="H26" s="125"/>
      <c r="I26" s="125"/>
      <c r="J26" s="125"/>
      <c r="K26" s="125"/>
      <c r="L26" s="125"/>
      <c r="M26" s="125"/>
      <c r="N26" s="130"/>
      <c r="O26" s="60"/>
      <c r="P26" s="60"/>
      <c r="Q26" s="60"/>
      <c r="R26" s="60"/>
      <c r="S26" s="60"/>
      <c r="T26" s="131"/>
      <c r="U26" s="60"/>
      <c r="V26" s="131"/>
      <c r="W26" s="60"/>
      <c r="X26" s="60"/>
      <c r="Y26" s="60"/>
      <c r="Z26" s="131"/>
      <c r="AA26" s="60"/>
      <c r="AB26" s="131"/>
      <c r="AC26" s="126"/>
      <c r="AD26" s="131"/>
      <c r="AE26" s="60"/>
      <c r="AF26" s="131"/>
      <c r="AG26" s="60"/>
      <c r="AH26" s="60"/>
      <c r="AI26" s="60"/>
      <c r="AJ26" s="131"/>
      <c r="AK26" s="60"/>
      <c r="AL26" s="131"/>
      <c r="AM26" s="60"/>
      <c r="AN26" s="131"/>
      <c r="AO26" s="60"/>
      <c r="AP26" s="60"/>
      <c r="AQ26" s="126"/>
      <c r="AR26" s="60"/>
      <c r="AS26" s="60"/>
      <c r="AT26" s="74"/>
      <c r="AU26" s="60"/>
      <c r="AV26" s="131"/>
      <c r="AW26" s="60"/>
      <c r="AX26" s="131"/>
      <c r="AY26" s="60"/>
      <c r="AZ26" s="131"/>
      <c r="BA26" s="60"/>
      <c r="BB26" s="131"/>
      <c r="BC26" s="60"/>
      <c r="BD26" s="131"/>
      <c r="BE26" s="126"/>
      <c r="BF26" s="131"/>
      <c r="BG26" s="98"/>
      <c r="BH26" s="131"/>
      <c r="BI26" s="98"/>
      <c r="BJ26" s="131"/>
      <c r="BK26" s="98"/>
      <c r="BL26" s="131"/>
      <c r="BM26" s="98"/>
      <c r="BN26" s="131"/>
      <c r="BO26" s="98"/>
      <c r="BP26" s="131"/>
      <c r="BQ26" s="60"/>
      <c r="BR26" s="60"/>
    </row>
    <row r="27" spans="1:70" ht="12" customHeight="1" thickBot="1">
      <c r="A27" s="82" t="s">
        <v>158</v>
      </c>
      <c r="B27" s="136">
        <v>1156</v>
      </c>
      <c r="C27" s="128"/>
      <c r="D27" s="136">
        <v>1154</v>
      </c>
      <c r="E27" s="128"/>
      <c r="F27" s="136">
        <v>1295</v>
      </c>
      <c r="G27" s="128"/>
      <c r="H27" s="136">
        <v>70</v>
      </c>
      <c r="I27" s="128"/>
      <c r="J27" s="136">
        <v>89</v>
      </c>
      <c r="K27" s="128"/>
      <c r="L27" s="136">
        <v>0</v>
      </c>
      <c r="M27" s="128"/>
      <c r="N27" s="136">
        <v>3764</v>
      </c>
      <c r="O27" s="60"/>
      <c r="P27" s="73">
        <v>1042</v>
      </c>
      <c r="Q27" s="74"/>
      <c r="R27" s="73">
        <v>979</v>
      </c>
      <c r="S27" s="74"/>
      <c r="T27" s="73">
        <v>1000</v>
      </c>
      <c r="U27" s="74"/>
      <c r="V27" s="73">
        <v>33</v>
      </c>
      <c r="W27" s="74"/>
      <c r="X27" s="73">
        <v>-63</v>
      </c>
      <c r="Y27" s="74"/>
      <c r="Z27" s="73">
        <v>0</v>
      </c>
      <c r="AA27" s="60"/>
      <c r="AB27" s="73">
        <v>2991</v>
      </c>
      <c r="AC27" s="126"/>
      <c r="AD27" s="73">
        <v>1079</v>
      </c>
      <c r="AE27" s="74"/>
      <c r="AF27" s="73">
        <v>1169</v>
      </c>
      <c r="AG27" s="74"/>
      <c r="AH27" s="73">
        <v>1069</v>
      </c>
      <c r="AI27" s="74"/>
      <c r="AJ27" s="73">
        <v>74</v>
      </c>
      <c r="AK27" s="74"/>
      <c r="AL27" s="73">
        <v>209</v>
      </c>
      <c r="AM27" s="74"/>
      <c r="AN27" s="73">
        <v>0</v>
      </c>
      <c r="AO27" s="60"/>
      <c r="AP27" s="73">
        <v>3600</v>
      </c>
      <c r="AQ27" s="126"/>
      <c r="AR27" s="73">
        <v>1059</v>
      </c>
      <c r="AS27" s="98"/>
      <c r="AT27" s="73">
        <v>1196</v>
      </c>
      <c r="AU27" s="98"/>
      <c r="AV27" s="73">
        <v>1230</v>
      </c>
      <c r="AW27" s="98"/>
      <c r="AX27" s="73">
        <v>85</v>
      </c>
      <c r="AY27" s="98"/>
      <c r="AZ27" s="73">
        <v>178</v>
      </c>
      <c r="BA27" s="98"/>
      <c r="BB27" s="73">
        <v>0</v>
      </c>
      <c r="BC27" s="60"/>
      <c r="BD27" s="73">
        <v>3748</v>
      </c>
      <c r="BE27" s="126"/>
      <c r="BF27" s="73">
        <v>1239</v>
      </c>
      <c r="BG27" s="98"/>
      <c r="BH27" s="73">
        <v>1114</v>
      </c>
      <c r="BI27" s="98"/>
      <c r="BJ27" s="73">
        <v>1376</v>
      </c>
      <c r="BK27" s="98"/>
      <c r="BL27" s="73">
        <v>92</v>
      </c>
      <c r="BM27" s="98"/>
      <c r="BN27" s="73">
        <v>1693</v>
      </c>
      <c r="BO27" s="98"/>
      <c r="BP27" s="73">
        <v>0</v>
      </c>
      <c r="BQ27" s="60"/>
      <c r="BR27" s="73">
        <v>5514</v>
      </c>
    </row>
    <row r="28" spans="1:70" ht="12" customHeight="1">
      <c r="A28" s="75"/>
      <c r="B28" s="137"/>
      <c r="C28" s="125"/>
      <c r="D28" s="137"/>
      <c r="E28" s="125"/>
      <c r="F28" s="137"/>
      <c r="G28" s="125"/>
      <c r="H28" s="137"/>
      <c r="I28" s="125"/>
      <c r="J28" s="137"/>
      <c r="K28" s="125"/>
      <c r="L28" s="137"/>
      <c r="M28" s="125"/>
      <c r="N28" s="137"/>
      <c r="O28" s="60"/>
      <c r="P28" s="66"/>
      <c r="Q28" s="66"/>
      <c r="R28" s="66"/>
      <c r="S28" s="66"/>
      <c r="T28" s="66"/>
      <c r="U28" s="60"/>
      <c r="V28" s="66"/>
      <c r="W28" s="60"/>
      <c r="X28" s="66"/>
      <c r="Y28" s="60"/>
      <c r="Z28" s="66"/>
      <c r="AA28" s="60"/>
      <c r="AB28" s="66"/>
      <c r="AC28" s="126"/>
      <c r="AD28" s="66"/>
      <c r="AE28" s="66"/>
      <c r="AF28" s="66"/>
      <c r="AG28" s="66"/>
      <c r="AH28" s="66"/>
      <c r="AI28" s="60"/>
      <c r="AJ28" s="66"/>
      <c r="AK28" s="60"/>
      <c r="AL28" s="66"/>
      <c r="AM28" s="60"/>
      <c r="AN28" s="66"/>
      <c r="AO28" s="60"/>
      <c r="AP28" s="66"/>
      <c r="AQ28" s="126"/>
      <c r="AR28" s="66"/>
      <c r="AS28" s="66"/>
      <c r="AT28" s="66"/>
      <c r="AU28" s="66"/>
      <c r="AV28" s="66"/>
      <c r="AW28" s="60"/>
      <c r="AX28" s="66"/>
      <c r="AY28" s="60"/>
      <c r="AZ28" s="66"/>
      <c r="BA28" s="60"/>
      <c r="BB28" s="66"/>
      <c r="BC28" s="60"/>
      <c r="BD28" s="66"/>
      <c r="BE28" s="126"/>
      <c r="BF28" s="66"/>
      <c r="BG28" s="66"/>
      <c r="BH28" s="66"/>
      <c r="BI28" s="66"/>
      <c r="BJ28" s="66"/>
      <c r="BK28" s="60"/>
      <c r="BL28" s="66"/>
      <c r="BM28" s="60"/>
      <c r="BN28" s="66"/>
      <c r="BO28" s="60"/>
      <c r="BP28" s="66"/>
      <c r="BQ28" s="60"/>
      <c r="BR28" s="66"/>
    </row>
    <row r="29" spans="1:70" ht="12" customHeight="1">
      <c r="A29" s="16" t="s">
        <v>78</v>
      </c>
      <c r="B29" s="137"/>
      <c r="C29" s="125"/>
      <c r="D29" s="137"/>
      <c r="E29" s="125"/>
      <c r="F29" s="137"/>
      <c r="G29" s="125"/>
      <c r="H29" s="137"/>
      <c r="I29" s="125"/>
      <c r="J29" s="137"/>
      <c r="K29" s="125"/>
      <c r="L29" s="137"/>
      <c r="M29" s="125"/>
      <c r="N29" s="137"/>
      <c r="O29" s="60"/>
      <c r="P29" s="60"/>
      <c r="Q29" s="60"/>
      <c r="R29" s="60"/>
      <c r="S29" s="60"/>
      <c r="T29" s="60"/>
      <c r="U29" s="60"/>
      <c r="V29" s="60"/>
      <c r="W29" s="60"/>
      <c r="X29" s="60"/>
      <c r="Y29" s="60"/>
      <c r="Z29" s="60"/>
      <c r="AA29" s="60"/>
      <c r="AB29" s="60"/>
      <c r="AC29" s="126"/>
      <c r="AD29" s="60"/>
      <c r="AE29" s="60"/>
      <c r="AF29" s="60"/>
      <c r="AG29" s="60"/>
      <c r="AH29" s="60"/>
      <c r="AI29" s="60"/>
      <c r="AJ29" s="60"/>
      <c r="AK29" s="60"/>
      <c r="AL29" s="60"/>
      <c r="AM29" s="60"/>
      <c r="AN29" s="60"/>
      <c r="AO29" s="60"/>
      <c r="AP29" s="60"/>
      <c r="AQ29" s="126"/>
      <c r="AR29" s="60"/>
      <c r="AS29" s="60"/>
      <c r="AT29" s="60"/>
      <c r="AU29" s="60"/>
      <c r="AV29" s="60"/>
      <c r="AW29" s="60"/>
      <c r="AX29" s="60"/>
      <c r="AY29" s="60"/>
      <c r="AZ29" s="60"/>
      <c r="BA29" s="60"/>
      <c r="BB29" s="60"/>
      <c r="BC29" s="60"/>
      <c r="BD29" s="60"/>
      <c r="BE29" s="126"/>
      <c r="BF29" s="60"/>
      <c r="BG29" s="60"/>
      <c r="BH29" s="60"/>
      <c r="BI29" s="60"/>
      <c r="BJ29" s="60"/>
      <c r="BK29" s="60"/>
      <c r="BL29" s="60"/>
      <c r="BM29" s="60"/>
      <c r="BN29" s="60"/>
      <c r="BO29" s="60"/>
      <c r="BP29" s="60"/>
      <c r="BQ29" s="60"/>
      <c r="BR29" s="60"/>
    </row>
    <row r="30" spans="1:70" ht="6.95" customHeight="1">
      <c r="A30" s="82"/>
      <c r="B30" s="137"/>
      <c r="C30" s="125"/>
      <c r="D30" s="137"/>
      <c r="E30" s="125"/>
      <c r="F30" s="137"/>
      <c r="G30" s="125"/>
      <c r="H30" s="137"/>
      <c r="I30" s="125"/>
      <c r="J30" s="137"/>
      <c r="K30" s="125"/>
      <c r="L30" s="137"/>
      <c r="M30" s="125"/>
      <c r="N30" s="137"/>
      <c r="O30" s="60"/>
      <c r="P30" s="60"/>
      <c r="Q30" s="60"/>
      <c r="R30" s="60"/>
      <c r="S30" s="60"/>
      <c r="T30" s="60"/>
      <c r="U30" s="60"/>
      <c r="V30" s="60"/>
      <c r="W30" s="60"/>
      <c r="X30" s="60"/>
      <c r="Y30" s="60"/>
      <c r="Z30" s="60"/>
      <c r="AA30" s="60"/>
      <c r="AB30" s="60"/>
      <c r="AC30" s="126"/>
      <c r="AD30" s="60"/>
      <c r="AE30" s="60"/>
      <c r="AF30" s="60"/>
      <c r="AG30" s="60"/>
      <c r="AH30" s="60"/>
      <c r="AI30" s="60"/>
      <c r="AJ30" s="60"/>
      <c r="AK30" s="60"/>
      <c r="AL30" s="60"/>
      <c r="AM30" s="60"/>
      <c r="AN30" s="60"/>
      <c r="AO30" s="60"/>
      <c r="AP30" s="60"/>
      <c r="AQ30" s="126"/>
      <c r="AR30" s="60"/>
      <c r="AS30" s="60"/>
      <c r="AT30" s="60"/>
      <c r="AU30" s="60"/>
      <c r="AV30" s="60"/>
      <c r="AW30" s="60"/>
      <c r="AX30" s="60"/>
      <c r="AY30" s="60"/>
      <c r="AZ30" s="60"/>
      <c r="BA30" s="60"/>
      <c r="BB30" s="60"/>
      <c r="BC30" s="60"/>
      <c r="BD30" s="60"/>
      <c r="BE30" s="126"/>
      <c r="BF30" s="60"/>
      <c r="BG30" s="60"/>
      <c r="BH30" s="60"/>
      <c r="BI30" s="60"/>
      <c r="BJ30" s="60"/>
      <c r="BK30" s="60"/>
      <c r="BL30" s="60"/>
      <c r="BM30" s="60"/>
      <c r="BN30" s="60"/>
      <c r="BO30" s="60"/>
      <c r="BP30" s="60"/>
      <c r="BQ30" s="60"/>
      <c r="BR30" s="60"/>
    </row>
    <row r="31" spans="1:70" ht="12" customHeight="1">
      <c r="A31" s="75" t="s">
        <v>44</v>
      </c>
      <c r="B31" s="137">
        <f>+B27</f>
        <v>1156</v>
      </c>
      <c r="C31" s="125"/>
      <c r="D31" s="137">
        <f>+D27</f>
        <v>1154</v>
      </c>
      <c r="E31" s="125"/>
      <c r="F31" s="137">
        <f>+F27</f>
        <v>1295</v>
      </c>
      <c r="G31" s="125"/>
      <c r="H31" s="137">
        <f>+H27</f>
        <v>70</v>
      </c>
      <c r="I31" s="125"/>
      <c r="J31" s="137">
        <f>+J27</f>
        <v>89</v>
      </c>
      <c r="K31" s="125"/>
      <c r="L31" s="137">
        <f>+L27</f>
        <v>0</v>
      </c>
      <c r="M31" s="125"/>
      <c r="N31" s="137">
        <f>+N27</f>
        <v>3764</v>
      </c>
      <c r="O31" s="60"/>
      <c r="P31" s="60">
        <f>+P27</f>
        <v>1042</v>
      </c>
      <c r="Q31" s="60"/>
      <c r="R31" s="60">
        <f>+R27</f>
        <v>979</v>
      </c>
      <c r="S31" s="60"/>
      <c r="T31" s="60">
        <f>+T27</f>
        <v>1000</v>
      </c>
      <c r="U31" s="60"/>
      <c r="V31" s="60">
        <f>+V27</f>
        <v>33</v>
      </c>
      <c r="W31" s="60"/>
      <c r="X31" s="60">
        <f>+X27</f>
        <v>-63</v>
      </c>
      <c r="Y31" s="60"/>
      <c r="Z31" s="60">
        <f>+Z27</f>
        <v>0</v>
      </c>
      <c r="AA31" s="60"/>
      <c r="AB31" s="60">
        <f>+AB27</f>
        <v>2991</v>
      </c>
      <c r="AC31" s="126"/>
      <c r="AD31" s="60">
        <f>+AD27</f>
        <v>1079</v>
      </c>
      <c r="AE31" s="60"/>
      <c r="AF31" s="60">
        <f>+AF27</f>
        <v>1169</v>
      </c>
      <c r="AG31" s="60"/>
      <c r="AH31" s="60">
        <v>1069</v>
      </c>
      <c r="AI31" s="60"/>
      <c r="AJ31" s="60">
        <f>+AJ27</f>
        <v>74</v>
      </c>
      <c r="AK31" s="60"/>
      <c r="AL31" s="60">
        <v>209</v>
      </c>
      <c r="AM31" s="60"/>
      <c r="AN31" s="60">
        <f>+AN27</f>
        <v>0</v>
      </c>
      <c r="AO31" s="60"/>
      <c r="AP31" s="60">
        <f>+AP27</f>
        <v>3600</v>
      </c>
      <c r="AQ31" s="126"/>
      <c r="AR31" s="60">
        <v>1059</v>
      </c>
      <c r="AS31" s="60"/>
      <c r="AT31" s="60">
        <v>1196</v>
      </c>
      <c r="AU31" s="60"/>
      <c r="AV31" s="60">
        <v>1230</v>
      </c>
      <c r="AW31" s="60"/>
      <c r="AX31" s="60">
        <v>85</v>
      </c>
      <c r="AY31" s="60"/>
      <c r="AZ31" s="60">
        <v>178</v>
      </c>
      <c r="BA31" s="60"/>
      <c r="BB31" s="60">
        <f>+BB27</f>
        <v>0</v>
      </c>
      <c r="BC31" s="60"/>
      <c r="BD31" s="60">
        <f>+BD27</f>
        <v>3748</v>
      </c>
      <c r="BE31" s="126"/>
      <c r="BF31" s="60">
        <f>+BF27</f>
        <v>1239</v>
      </c>
      <c r="BG31" s="60"/>
      <c r="BH31" s="60">
        <f>+BH27</f>
        <v>1114</v>
      </c>
      <c r="BI31" s="60"/>
      <c r="BJ31" s="60">
        <f>+BJ27</f>
        <v>1376</v>
      </c>
      <c r="BK31" s="60"/>
      <c r="BL31" s="60">
        <f>+BL27</f>
        <v>92</v>
      </c>
      <c r="BM31" s="60"/>
      <c r="BN31" s="60">
        <f>+BN27</f>
        <v>1693</v>
      </c>
      <c r="BO31" s="60"/>
      <c r="BP31" s="60">
        <f>+BP27</f>
        <v>0</v>
      </c>
      <c r="BQ31" s="60"/>
      <c r="BR31" s="60">
        <f>+BR27</f>
        <v>5514</v>
      </c>
    </row>
    <row r="32" spans="1:70" ht="12" customHeight="1">
      <c r="A32" s="75" t="s">
        <v>8</v>
      </c>
      <c r="B32" s="137"/>
      <c r="C32" s="125"/>
      <c r="D32" s="137"/>
      <c r="E32" s="125"/>
      <c r="F32" s="137"/>
      <c r="G32" s="125"/>
      <c r="H32" s="137"/>
      <c r="I32" s="125"/>
      <c r="J32" s="137"/>
      <c r="K32" s="125"/>
      <c r="L32" s="137"/>
      <c r="M32" s="125"/>
      <c r="N32" s="137"/>
      <c r="O32" s="60"/>
      <c r="P32" s="60">
        <v>-3</v>
      </c>
      <c r="Q32" s="60"/>
      <c r="R32" s="60">
        <v>-3</v>
      </c>
      <c r="S32" s="60"/>
      <c r="T32" s="60">
        <v>-5</v>
      </c>
      <c r="U32" s="60"/>
      <c r="V32" s="60">
        <v>-1</v>
      </c>
      <c r="W32" s="60"/>
      <c r="X32" s="60">
        <v>1</v>
      </c>
      <c r="Y32" s="60"/>
      <c r="Z32" s="60">
        <v>0</v>
      </c>
      <c r="AA32" s="60"/>
      <c r="AB32" s="60">
        <v>-11</v>
      </c>
      <c r="AC32" s="126"/>
      <c r="AD32" s="60">
        <v>-4</v>
      </c>
      <c r="AE32" s="60"/>
      <c r="AF32" s="60">
        <v>-1</v>
      </c>
      <c r="AG32" s="60"/>
      <c r="AH32" s="60">
        <v>-2</v>
      </c>
      <c r="AI32" s="60"/>
      <c r="AJ32" s="60">
        <v>0</v>
      </c>
      <c r="AK32" s="60"/>
      <c r="AL32" s="60">
        <v>2</v>
      </c>
      <c r="AM32" s="60"/>
      <c r="AN32" s="60">
        <v>0</v>
      </c>
      <c r="AO32" s="60"/>
      <c r="AP32" s="60">
        <v>-5</v>
      </c>
      <c r="AQ32" s="126"/>
      <c r="AR32" s="60">
        <v>-4</v>
      </c>
      <c r="AS32" s="60"/>
      <c r="AT32" s="60">
        <v>-5</v>
      </c>
      <c r="AU32" s="60"/>
      <c r="AV32" s="60">
        <v>-24</v>
      </c>
      <c r="AW32" s="60"/>
      <c r="AX32" s="60">
        <v>0</v>
      </c>
      <c r="AY32" s="60"/>
      <c r="AZ32" s="60">
        <v>-16</v>
      </c>
      <c r="BA32" s="60"/>
      <c r="BB32" s="60">
        <v>0</v>
      </c>
      <c r="BC32" s="60"/>
      <c r="BD32" s="60">
        <v>-49</v>
      </c>
      <c r="BE32" s="126"/>
      <c r="BF32" s="60">
        <v>-11</v>
      </c>
      <c r="BG32" s="60"/>
      <c r="BH32" s="60">
        <v>-8</v>
      </c>
      <c r="BI32" s="60"/>
      <c r="BJ32" s="60">
        <v>-42</v>
      </c>
      <c r="BK32" s="60"/>
      <c r="BL32" s="60">
        <v>-1</v>
      </c>
      <c r="BM32" s="60"/>
      <c r="BN32" s="60">
        <v>-6</v>
      </c>
      <c r="BO32" s="60"/>
      <c r="BP32" s="60">
        <v>0</v>
      </c>
      <c r="BQ32" s="60"/>
      <c r="BR32" s="60">
        <v>-68</v>
      </c>
    </row>
    <row r="33" spans="1:70" ht="12" customHeight="1">
      <c r="A33" s="75" t="s">
        <v>76</v>
      </c>
      <c r="B33" s="134">
        <v>0</v>
      </c>
      <c r="C33" s="125"/>
      <c r="D33" s="134">
        <v>0</v>
      </c>
      <c r="E33" s="125"/>
      <c r="F33" s="134">
        <v>0</v>
      </c>
      <c r="G33" s="125"/>
      <c r="H33" s="134">
        <v>0</v>
      </c>
      <c r="I33" s="125"/>
      <c r="J33" s="134">
        <v>0</v>
      </c>
      <c r="K33" s="125"/>
      <c r="L33" s="134">
        <v>0</v>
      </c>
      <c r="M33" s="125"/>
      <c r="N33" s="134">
        <v>0</v>
      </c>
      <c r="O33" s="60"/>
      <c r="P33" s="66">
        <v>0</v>
      </c>
      <c r="Q33" s="66"/>
      <c r="R33" s="66">
        <v>0</v>
      </c>
      <c r="S33" s="66"/>
      <c r="T33" s="66">
        <v>0</v>
      </c>
      <c r="U33" s="66"/>
      <c r="V33" s="66">
        <v>0</v>
      </c>
      <c r="W33" s="98"/>
      <c r="X33" s="98">
        <v>0</v>
      </c>
      <c r="Y33" s="60"/>
      <c r="Z33" s="60">
        <v>0</v>
      </c>
      <c r="AA33" s="60"/>
      <c r="AB33" s="60">
        <v>0</v>
      </c>
      <c r="AC33" s="126"/>
      <c r="AD33" s="60">
        <v>0</v>
      </c>
      <c r="AE33" s="60"/>
      <c r="AF33" s="60">
        <v>0</v>
      </c>
      <c r="AG33" s="60"/>
      <c r="AH33" s="60">
        <v>0</v>
      </c>
      <c r="AI33" s="60"/>
      <c r="AJ33" s="60">
        <v>0</v>
      </c>
      <c r="AK33" s="60"/>
      <c r="AL33" s="60">
        <v>2</v>
      </c>
      <c r="AM33" s="60"/>
      <c r="AN33" s="60">
        <v>0</v>
      </c>
      <c r="AO33" s="60"/>
      <c r="AP33" s="60">
        <v>2</v>
      </c>
      <c r="AQ33" s="126"/>
      <c r="AR33" s="60">
        <v>0</v>
      </c>
      <c r="AS33" s="60"/>
      <c r="AT33" s="60">
        <v>0</v>
      </c>
      <c r="AU33" s="60"/>
      <c r="AV33" s="60">
        <v>0</v>
      </c>
      <c r="AW33" s="60"/>
      <c r="AX33" s="60">
        <v>0</v>
      </c>
      <c r="AY33" s="60"/>
      <c r="AZ33" s="60">
        <v>-3</v>
      </c>
      <c r="BA33" s="60"/>
      <c r="BB33" s="60">
        <v>0</v>
      </c>
      <c r="BC33" s="60"/>
      <c r="BD33" s="60">
        <v>-3</v>
      </c>
      <c r="BE33" s="126"/>
      <c r="BF33" s="60">
        <v>0</v>
      </c>
      <c r="BG33" s="60"/>
      <c r="BH33" s="60">
        <v>0</v>
      </c>
      <c r="BI33" s="60"/>
      <c r="BJ33" s="60">
        <v>0</v>
      </c>
      <c r="BK33" s="60"/>
      <c r="BL33" s="60">
        <v>0</v>
      </c>
      <c r="BM33" s="60"/>
      <c r="BN33" s="60">
        <v>2</v>
      </c>
      <c r="BO33" s="60"/>
      <c r="BP33" s="60">
        <v>0</v>
      </c>
      <c r="BQ33" s="60"/>
      <c r="BR33" s="60">
        <v>2</v>
      </c>
    </row>
    <row r="34" spans="1:70" ht="12" customHeight="1">
      <c r="A34" s="75" t="s">
        <v>125</v>
      </c>
      <c r="B34" s="125">
        <v>0</v>
      </c>
      <c r="C34" s="125"/>
      <c r="D34" s="125">
        <v>0</v>
      </c>
      <c r="E34" s="125"/>
      <c r="F34" s="125">
        <v>0</v>
      </c>
      <c r="G34" s="125"/>
      <c r="H34" s="125">
        <v>0</v>
      </c>
      <c r="I34" s="125"/>
      <c r="J34" s="125">
        <v>0</v>
      </c>
      <c r="K34" s="125"/>
      <c r="L34" s="125">
        <v>0</v>
      </c>
      <c r="M34" s="125"/>
      <c r="N34" s="125">
        <v>0</v>
      </c>
      <c r="O34" s="60"/>
      <c r="P34" s="60">
        <v>0</v>
      </c>
      <c r="Q34" s="60"/>
      <c r="R34" s="60">
        <v>0</v>
      </c>
      <c r="S34" s="60"/>
      <c r="T34" s="60">
        <v>0</v>
      </c>
      <c r="U34" s="60"/>
      <c r="V34" s="60">
        <v>0</v>
      </c>
      <c r="W34" s="60"/>
      <c r="X34" s="60">
        <v>38</v>
      </c>
      <c r="Y34" s="60"/>
      <c r="Z34" s="60">
        <v>0</v>
      </c>
      <c r="AA34" s="60"/>
      <c r="AB34" s="60">
        <v>38</v>
      </c>
      <c r="AC34" s="126"/>
      <c r="AD34" s="60">
        <v>0</v>
      </c>
      <c r="AE34" s="60"/>
      <c r="AF34" s="60">
        <v>8</v>
      </c>
      <c r="AG34" s="60"/>
      <c r="AH34" s="60">
        <v>0</v>
      </c>
      <c r="AI34" s="60"/>
      <c r="AJ34" s="60">
        <v>0</v>
      </c>
      <c r="AK34" s="60"/>
      <c r="AL34" s="60">
        <v>0</v>
      </c>
      <c r="AM34" s="60"/>
      <c r="AN34" s="60">
        <v>0</v>
      </c>
      <c r="AO34" s="60"/>
      <c r="AP34" s="60">
        <v>8</v>
      </c>
      <c r="AQ34" s="126"/>
      <c r="AR34" s="60">
        <v>8</v>
      </c>
      <c r="AS34" s="98"/>
      <c r="AT34" s="60">
        <v>0</v>
      </c>
      <c r="AU34" s="98"/>
      <c r="AV34" s="60">
        <v>0</v>
      </c>
      <c r="AW34" s="98"/>
      <c r="AX34" s="60">
        <v>0</v>
      </c>
      <c r="AY34" s="98"/>
      <c r="AZ34" s="60">
        <v>0</v>
      </c>
      <c r="BA34" s="98"/>
      <c r="BB34" s="60">
        <v>0</v>
      </c>
      <c r="BC34" s="60"/>
      <c r="BD34" s="60">
        <v>8</v>
      </c>
      <c r="BE34" s="126"/>
      <c r="BF34" s="60">
        <v>-104</v>
      </c>
      <c r="BG34" s="98"/>
      <c r="BH34" s="60">
        <v>0</v>
      </c>
      <c r="BI34" s="98"/>
      <c r="BJ34" s="60">
        <v>0</v>
      </c>
      <c r="BK34" s="98"/>
      <c r="BL34" s="60">
        <v>0</v>
      </c>
      <c r="BM34" s="98"/>
      <c r="BN34" s="60">
        <v>-1089</v>
      </c>
      <c r="BO34" s="98"/>
      <c r="BP34" s="60">
        <v>0</v>
      </c>
      <c r="BQ34" s="60"/>
      <c r="BR34" s="60">
        <v>-1193</v>
      </c>
    </row>
    <row r="35" spans="1:70" ht="12" customHeight="1">
      <c r="A35" s="75" t="s">
        <v>77</v>
      </c>
      <c r="B35" s="128">
        <v>0</v>
      </c>
      <c r="C35" s="128"/>
      <c r="D35" s="128">
        <v>0</v>
      </c>
      <c r="E35" s="128"/>
      <c r="F35" s="127">
        <v>0</v>
      </c>
      <c r="G35" s="128"/>
      <c r="H35" s="127">
        <v>0</v>
      </c>
      <c r="I35" s="128"/>
      <c r="J35" s="127">
        <v>0</v>
      </c>
      <c r="K35" s="128"/>
      <c r="L35" s="127">
        <v>0</v>
      </c>
      <c r="M35" s="128"/>
      <c r="N35" s="127">
        <v>0</v>
      </c>
      <c r="O35" s="60"/>
      <c r="P35" s="65">
        <v>0</v>
      </c>
      <c r="Q35" s="74"/>
      <c r="R35" s="65">
        <v>-3</v>
      </c>
      <c r="S35" s="74"/>
      <c r="T35" s="74">
        <v>0</v>
      </c>
      <c r="U35" s="74"/>
      <c r="V35" s="65">
        <v>0</v>
      </c>
      <c r="W35" s="74"/>
      <c r="X35" s="65">
        <v>0</v>
      </c>
      <c r="Y35" s="74"/>
      <c r="Z35" s="65">
        <v>0</v>
      </c>
      <c r="AA35" s="60"/>
      <c r="AB35" s="74">
        <v>-3</v>
      </c>
      <c r="AC35" s="126"/>
      <c r="AD35" s="65">
        <v>-1</v>
      </c>
      <c r="AE35" s="74"/>
      <c r="AF35" s="74">
        <v>-2</v>
      </c>
      <c r="AG35" s="74"/>
      <c r="AH35" s="65">
        <v>-1</v>
      </c>
      <c r="AI35" s="74"/>
      <c r="AJ35" s="65">
        <v>0</v>
      </c>
      <c r="AK35" s="74"/>
      <c r="AL35" s="65">
        <v>0</v>
      </c>
      <c r="AM35" s="74"/>
      <c r="AN35" s="65">
        <v>0</v>
      </c>
      <c r="AO35" s="60"/>
      <c r="AP35" s="74">
        <v>-4</v>
      </c>
      <c r="AQ35" s="126"/>
      <c r="AR35" s="65">
        <v>-1</v>
      </c>
      <c r="AS35" s="98"/>
      <c r="AT35" s="74">
        <v>-2</v>
      </c>
      <c r="AU35" s="98"/>
      <c r="AV35" s="74">
        <v>-1</v>
      </c>
      <c r="AW35" s="98"/>
      <c r="AX35" s="65">
        <v>0</v>
      </c>
      <c r="AY35" s="98"/>
      <c r="AZ35" s="74">
        <v>0</v>
      </c>
      <c r="BA35" s="98"/>
      <c r="BB35" s="65">
        <v>0</v>
      </c>
      <c r="BC35" s="60"/>
      <c r="BD35" s="65">
        <v>-4</v>
      </c>
      <c r="BE35" s="126"/>
      <c r="BF35" s="65">
        <v>68</v>
      </c>
      <c r="BG35" s="98"/>
      <c r="BH35" s="65">
        <v>-3</v>
      </c>
      <c r="BI35" s="98"/>
      <c r="BJ35" s="74">
        <v>-1</v>
      </c>
      <c r="BK35" s="98"/>
      <c r="BL35" s="65">
        <v>0</v>
      </c>
      <c r="BM35" s="98"/>
      <c r="BN35" s="65">
        <v>0</v>
      </c>
      <c r="BO35" s="98"/>
      <c r="BP35" s="65">
        <v>0</v>
      </c>
      <c r="BQ35" s="60"/>
      <c r="BR35" s="65">
        <v>64</v>
      </c>
    </row>
    <row r="36" spans="1:70" ht="6.95" customHeight="1">
      <c r="B36" s="138"/>
      <c r="C36" s="137"/>
      <c r="D36" s="138"/>
      <c r="E36" s="137"/>
      <c r="F36" s="137"/>
      <c r="G36" s="137"/>
      <c r="H36" s="137"/>
      <c r="I36" s="137"/>
      <c r="J36" s="137"/>
      <c r="K36" s="137"/>
      <c r="L36" s="137"/>
      <c r="M36" s="125"/>
      <c r="N36" s="137"/>
      <c r="O36" s="60"/>
      <c r="P36" s="139"/>
      <c r="Q36" s="139"/>
      <c r="R36" s="139"/>
      <c r="S36" s="139"/>
      <c r="T36" s="140"/>
      <c r="U36" s="139"/>
      <c r="V36" s="139"/>
      <c r="W36" s="139"/>
      <c r="X36" s="139"/>
      <c r="Y36" s="139"/>
      <c r="Z36" s="139"/>
      <c r="AA36" s="60"/>
      <c r="AB36" s="140"/>
      <c r="AC36" s="126"/>
      <c r="AD36" s="139"/>
      <c r="AE36" s="139"/>
      <c r="AF36" s="140"/>
      <c r="AG36" s="139"/>
      <c r="AH36" s="139"/>
      <c r="AI36" s="139"/>
      <c r="AJ36" s="139"/>
      <c r="AK36" s="139"/>
      <c r="AL36" s="139"/>
      <c r="AM36" s="139"/>
      <c r="AN36" s="139"/>
      <c r="AO36" s="60"/>
      <c r="AP36" s="140"/>
      <c r="AQ36" s="126"/>
      <c r="AR36" s="139"/>
      <c r="AS36" s="139"/>
      <c r="AT36" s="140"/>
      <c r="AU36" s="139"/>
      <c r="AV36" s="140"/>
      <c r="AW36" s="139"/>
      <c r="AX36" s="139"/>
      <c r="AY36" s="139"/>
      <c r="AZ36" s="140"/>
      <c r="BA36" s="139"/>
      <c r="BB36" s="139"/>
      <c r="BC36" s="60"/>
      <c r="BD36" s="139"/>
      <c r="BE36" s="126"/>
      <c r="BF36" s="139"/>
      <c r="BG36" s="139"/>
      <c r="BH36" s="139"/>
      <c r="BI36" s="139"/>
      <c r="BJ36" s="140"/>
      <c r="BK36" s="139"/>
      <c r="BL36" s="139"/>
      <c r="BM36" s="139"/>
      <c r="BN36" s="139"/>
      <c r="BO36" s="139"/>
      <c r="BP36" s="139"/>
      <c r="BQ36" s="60"/>
      <c r="BR36" s="139"/>
    </row>
    <row r="37" spans="1:70" ht="12" customHeight="1" thickBot="1">
      <c r="A37" s="141" t="s">
        <v>45</v>
      </c>
      <c r="B37" s="142">
        <f>+SUM(B31:B35)</f>
        <v>1156</v>
      </c>
      <c r="C37" s="134"/>
      <c r="D37" s="142">
        <f>+SUM(D31:D35)</f>
        <v>1154</v>
      </c>
      <c r="E37" s="134"/>
      <c r="F37" s="142">
        <f>+SUM(F31:F35)</f>
        <v>1295</v>
      </c>
      <c r="G37" s="134"/>
      <c r="H37" s="142">
        <f>+SUM(H31:H35)</f>
        <v>70</v>
      </c>
      <c r="I37" s="134"/>
      <c r="J37" s="142">
        <f>+SUM(J31:J35)</f>
        <v>89</v>
      </c>
      <c r="K37" s="134"/>
      <c r="L37" s="142">
        <f>+SUM(L31:L35)</f>
        <v>0</v>
      </c>
      <c r="M37" s="128"/>
      <c r="N37" s="142">
        <f>+SUM(N31:N35)</f>
        <v>3764</v>
      </c>
      <c r="O37" s="74"/>
      <c r="P37" s="143">
        <f>+SUM(P31:P35)</f>
        <v>1039</v>
      </c>
      <c r="Q37" s="135"/>
      <c r="R37" s="143">
        <f>+SUM(R31:R35)</f>
        <v>973</v>
      </c>
      <c r="S37" s="135"/>
      <c r="T37" s="143">
        <f>+SUM(T31:T35)</f>
        <v>995</v>
      </c>
      <c r="U37" s="135"/>
      <c r="V37" s="143">
        <f>+SUM(V31:V35)</f>
        <v>32</v>
      </c>
      <c r="W37" s="135"/>
      <c r="X37" s="143">
        <f>+SUM(X31:X35)</f>
        <v>-24</v>
      </c>
      <c r="Y37" s="135"/>
      <c r="Z37" s="143">
        <f>+SUM(Z31:Z35)</f>
        <v>0</v>
      </c>
      <c r="AA37" s="74"/>
      <c r="AB37" s="143">
        <f>+SUM(AB31:AB35)</f>
        <v>3015</v>
      </c>
      <c r="AC37" s="144"/>
      <c r="AD37" s="143">
        <f>+SUM(AD31:AD35)</f>
        <v>1074</v>
      </c>
      <c r="AE37" s="135"/>
      <c r="AF37" s="143">
        <f>+SUM(AF31:AF35)</f>
        <v>1174</v>
      </c>
      <c r="AG37" s="135"/>
      <c r="AH37" s="143">
        <f>+SUM(AH31:AH35)</f>
        <v>1066</v>
      </c>
      <c r="AI37" s="135"/>
      <c r="AJ37" s="143">
        <f>+SUM(AJ31:AJ35)</f>
        <v>74</v>
      </c>
      <c r="AK37" s="135"/>
      <c r="AL37" s="143">
        <f>+SUM(AL31:AL35)</f>
        <v>213</v>
      </c>
      <c r="AM37" s="135"/>
      <c r="AN37" s="143">
        <f>+SUM(AN31:AN35)</f>
        <v>0</v>
      </c>
      <c r="AO37" s="74"/>
      <c r="AP37" s="143">
        <f>+SUM(AP31:AP35)</f>
        <v>3601</v>
      </c>
      <c r="AQ37" s="144"/>
      <c r="AR37" s="143">
        <f>+SUM(AR31:AR35)</f>
        <v>1062</v>
      </c>
      <c r="AS37" s="135"/>
      <c r="AT37" s="143">
        <f>+SUM(AT31:AT35)</f>
        <v>1189</v>
      </c>
      <c r="AU37" s="135"/>
      <c r="AV37" s="143">
        <f>+SUM(AV31:AV35)</f>
        <v>1205</v>
      </c>
      <c r="AW37" s="135"/>
      <c r="AX37" s="143">
        <f>+SUM(AX31:AX35)</f>
        <v>85</v>
      </c>
      <c r="AY37" s="135"/>
      <c r="AZ37" s="143">
        <f>+SUM(AZ31:AZ35)</f>
        <v>159</v>
      </c>
      <c r="BA37" s="135"/>
      <c r="BB37" s="143">
        <f>+SUM(BB31:BB35)</f>
        <v>0</v>
      </c>
      <c r="BC37" s="74"/>
      <c r="BD37" s="143">
        <f>+SUM(BD31:BD35)</f>
        <v>3700</v>
      </c>
      <c r="BE37" s="144"/>
      <c r="BF37" s="143">
        <f>+SUM(BF31:BF35)</f>
        <v>1192</v>
      </c>
      <c r="BG37" s="135"/>
      <c r="BH37" s="143">
        <f>+SUM(BH31:BH35)</f>
        <v>1103</v>
      </c>
      <c r="BI37" s="135"/>
      <c r="BJ37" s="143">
        <f>+SUM(BJ31:BJ35)</f>
        <v>1333</v>
      </c>
      <c r="BK37" s="135"/>
      <c r="BL37" s="143">
        <f>+SUM(BL31:BL35)</f>
        <v>91</v>
      </c>
      <c r="BM37" s="135"/>
      <c r="BN37" s="143">
        <f>+SUM(BN31:BN35)</f>
        <v>600</v>
      </c>
      <c r="BO37" s="135"/>
      <c r="BP37" s="143">
        <f>+SUM(BP31:BP35)</f>
        <v>0</v>
      </c>
      <c r="BQ37" s="74"/>
      <c r="BR37" s="143">
        <f>+SUM(BR31:BR35)</f>
        <v>4319</v>
      </c>
    </row>
    <row r="38" spans="1:70" ht="12" customHeight="1">
      <c r="B38" s="137"/>
      <c r="C38" s="125"/>
      <c r="D38" s="137"/>
      <c r="E38" s="125"/>
      <c r="F38" s="137"/>
      <c r="G38" s="125"/>
      <c r="H38" s="137"/>
      <c r="I38" s="125"/>
      <c r="J38" s="137"/>
      <c r="K38" s="125"/>
      <c r="L38" s="137"/>
      <c r="M38" s="125"/>
      <c r="N38" s="137"/>
      <c r="O38" s="60"/>
      <c r="P38" s="60"/>
      <c r="Q38" s="60"/>
      <c r="R38" s="60"/>
      <c r="S38" s="60"/>
      <c r="T38" s="60"/>
      <c r="U38" s="60"/>
      <c r="V38" s="60"/>
      <c r="W38" s="60"/>
      <c r="X38" s="60"/>
      <c r="Y38" s="60"/>
      <c r="Z38" s="60"/>
      <c r="AA38" s="60"/>
      <c r="AB38" s="60"/>
      <c r="AC38" s="126"/>
      <c r="AD38" s="60"/>
      <c r="AE38" s="60"/>
      <c r="AF38" s="60"/>
      <c r="AG38" s="60"/>
      <c r="AH38" s="60"/>
      <c r="AI38" s="60"/>
      <c r="AJ38" s="60"/>
      <c r="AK38" s="60"/>
      <c r="AL38" s="60"/>
      <c r="AM38" s="60"/>
      <c r="AN38" s="60"/>
      <c r="AO38" s="60"/>
      <c r="AP38" s="60"/>
      <c r="AQ38" s="126"/>
      <c r="AR38" s="60"/>
      <c r="AS38" s="60"/>
      <c r="AT38" s="60"/>
      <c r="AU38" s="60"/>
      <c r="AV38" s="60"/>
      <c r="AW38" s="60"/>
      <c r="AX38" s="60"/>
      <c r="AY38" s="60"/>
      <c r="AZ38" s="60"/>
      <c r="BA38" s="60"/>
      <c r="BB38" s="60"/>
      <c r="BC38" s="60"/>
      <c r="BD38" s="60"/>
      <c r="BE38" s="126"/>
      <c r="BF38" s="60"/>
      <c r="BG38" s="60"/>
      <c r="BH38" s="60"/>
      <c r="BI38" s="60"/>
      <c r="BJ38" s="60"/>
      <c r="BK38" s="60"/>
      <c r="BL38" s="60"/>
      <c r="BM38" s="60"/>
      <c r="BN38" s="60"/>
      <c r="BO38" s="60"/>
      <c r="BP38" s="60"/>
      <c r="BQ38" s="60"/>
      <c r="BR38" s="60"/>
    </row>
    <row r="39" spans="1:70" ht="12" customHeight="1">
      <c r="A39" s="16" t="s">
        <v>95</v>
      </c>
      <c r="B39" s="137"/>
      <c r="C39" s="125"/>
      <c r="D39" s="137"/>
      <c r="E39" s="125"/>
      <c r="F39" s="137"/>
      <c r="G39" s="125"/>
      <c r="H39" s="137"/>
      <c r="I39" s="125"/>
      <c r="J39" s="137"/>
      <c r="K39" s="125"/>
      <c r="L39" s="137"/>
      <c r="M39" s="125"/>
      <c r="N39" s="137"/>
      <c r="O39" s="60"/>
      <c r="P39" s="60"/>
      <c r="Q39" s="60"/>
      <c r="R39" s="60"/>
      <c r="S39" s="60"/>
      <c r="T39" s="60"/>
      <c r="U39" s="60"/>
      <c r="V39" s="60"/>
      <c r="W39" s="60"/>
      <c r="X39" s="60"/>
      <c r="Y39" s="60"/>
      <c r="Z39" s="60"/>
      <c r="AA39" s="60"/>
      <c r="AB39" s="60"/>
      <c r="AC39" s="126"/>
      <c r="AD39" s="60"/>
      <c r="AE39" s="60"/>
      <c r="AF39" s="60"/>
      <c r="AG39" s="60"/>
      <c r="AH39" s="60"/>
      <c r="AI39" s="60"/>
      <c r="AJ39" s="60"/>
      <c r="AK39" s="60"/>
      <c r="AL39" s="60"/>
      <c r="AM39" s="60"/>
      <c r="AN39" s="60"/>
      <c r="AO39" s="60"/>
      <c r="AP39" s="60"/>
      <c r="AQ39" s="126"/>
      <c r="AR39" s="60"/>
      <c r="AS39" s="60"/>
      <c r="AT39" s="60"/>
      <c r="AU39" s="60"/>
      <c r="AV39" s="60"/>
      <c r="AW39" s="60"/>
      <c r="AX39" s="60"/>
      <c r="AY39" s="60"/>
      <c r="AZ39" s="60"/>
      <c r="BA39" s="60"/>
      <c r="BB39" s="60"/>
      <c r="BC39" s="60"/>
      <c r="BD39" s="60"/>
      <c r="BE39" s="126"/>
      <c r="BF39" s="60"/>
      <c r="BG39" s="60"/>
      <c r="BH39" s="60"/>
      <c r="BI39" s="60"/>
      <c r="BJ39" s="60"/>
      <c r="BK39" s="60"/>
      <c r="BL39" s="60"/>
      <c r="BM39" s="60"/>
      <c r="BN39" s="60"/>
      <c r="BO39" s="60"/>
      <c r="BP39" s="60"/>
      <c r="BQ39" s="60"/>
      <c r="BR39" s="60"/>
    </row>
    <row r="40" spans="1:70" ht="6.95" customHeight="1">
      <c r="A40" s="82"/>
      <c r="B40" s="137"/>
      <c r="C40" s="125"/>
      <c r="D40" s="137"/>
      <c r="E40" s="125"/>
      <c r="F40" s="137"/>
      <c r="G40" s="125"/>
      <c r="H40" s="137"/>
      <c r="I40" s="125"/>
      <c r="J40" s="137"/>
      <c r="K40" s="125"/>
      <c r="L40" s="137"/>
      <c r="M40" s="125"/>
      <c r="N40" s="137"/>
      <c r="O40" s="60"/>
      <c r="P40" s="60"/>
      <c r="Q40" s="60"/>
      <c r="R40" s="60"/>
      <c r="S40" s="60"/>
      <c r="T40" s="60"/>
      <c r="U40" s="60"/>
      <c r="V40" s="60"/>
      <c r="W40" s="60"/>
      <c r="X40" s="60"/>
      <c r="Y40" s="60"/>
      <c r="Z40" s="60"/>
      <c r="AA40" s="60"/>
      <c r="AB40" s="60"/>
      <c r="AC40" s="126"/>
      <c r="AD40" s="60"/>
      <c r="AE40" s="60"/>
      <c r="AF40" s="60"/>
      <c r="AG40" s="60"/>
      <c r="AH40" s="60"/>
      <c r="AI40" s="60"/>
      <c r="AJ40" s="60"/>
      <c r="AK40" s="60"/>
      <c r="AL40" s="60"/>
      <c r="AM40" s="60"/>
      <c r="AN40" s="60"/>
      <c r="AO40" s="60"/>
      <c r="AP40" s="60"/>
      <c r="AQ40" s="126"/>
      <c r="AR40" s="60"/>
      <c r="AS40" s="60"/>
      <c r="AT40" s="60"/>
      <c r="AU40" s="60"/>
      <c r="AV40" s="60"/>
      <c r="AW40" s="60"/>
      <c r="AX40" s="60"/>
      <c r="AY40" s="60"/>
      <c r="AZ40" s="60"/>
      <c r="BA40" s="60"/>
      <c r="BB40" s="60"/>
      <c r="BC40" s="60"/>
      <c r="BD40" s="60"/>
      <c r="BE40" s="126"/>
      <c r="BF40" s="60"/>
      <c r="BG40" s="60"/>
      <c r="BH40" s="60"/>
      <c r="BI40" s="60"/>
      <c r="BJ40" s="60"/>
      <c r="BK40" s="60"/>
      <c r="BL40" s="60"/>
      <c r="BM40" s="60"/>
      <c r="BN40" s="60"/>
      <c r="BO40" s="60"/>
      <c r="BP40" s="60"/>
      <c r="BQ40" s="60"/>
      <c r="BR40" s="60"/>
    </row>
    <row r="41" spans="1:70" ht="12" customHeight="1">
      <c r="A41" s="82" t="s">
        <v>15</v>
      </c>
      <c r="B41" s="137"/>
      <c r="C41" s="125"/>
      <c r="D41" s="137"/>
      <c r="E41" s="125"/>
      <c r="F41" s="137"/>
      <c r="G41" s="125"/>
      <c r="H41" s="137"/>
      <c r="I41" s="125"/>
      <c r="J41" s="137"/>
      <c r="K41" s="125"/>
      <c r="L41" s="137"/>
      <c r="M41" s="125"/>
      <c r="N41" s="137"/>
      <c r="O41" s="60"/>
      <c r="P41" s="60"/>
      <c r="Q41" s="60"/>
      <c r="R41" s="60"/>
      <c r="S41" s="60"/>
      <c r="T41" s="60"/>
      <c r="U41" s="60"/>
      <c r="V41" s="60"/>
      <c r="W41" s="60"/>
      <c r="X41" s="60"/>
      <c r="Y41" s="60"/>
      <c r="Z41" s="60"/>
      <c r="AA41" s="60"/>
      <c r="AB41" s="60"/>
      <c r="AC41" s="126"/>
      <c r="AD41" s="60"/>
      <c r="AE41" s="60"/>
      <c r="AF41" s="60"/>
      <c r="AG41" s="60"/>
      <c r="AH41" s="60"/>
      <c r="AI41" s="60"/>
      <c r="AJ41" s="60"/>
      <c r="AK41" s="60"/>
      <c r="AL41" s="60"/>
      <c r="AM41" s="60"/>
      <c r="AN41" s="60"/>
      <c r="AO41" s="60"/>
      <c r="AP41" s="60"/>
      <c r="AQ41" s="126"/>
      <c r="AR41" s="60"/>
      <c r="AS41" s="60"/>
      <c r="AT41" s="60"/>
      <c r="AU41" s="60"/>
      <c r="AV41" s="60"/>
      <c r="AW41" s="60"/>
      <c r="AX41" s="60"/>
      <c r="AY41" s="60"/>
      <c r="AZ41" s="60"/>
      <c r="BA41" s="60"/>
      <c r="BB41" s="60"/>
      <c r="BC41" s="60"/>
      <c r="BD41" s="60"/>
      <c r="BE41" s="126"/>
      <c r="BF41" s="60"/>
      <c r="BG41" s="60"/>
      <c r="BH41" s="60"/>
      <c r="BI41" s="60"/>
      <c r="BJ41" s="60"/>
      <c r="BK41" s="60"/>
      <c r="BL41" s="60"/>
      <c r="BM41" s="60"/>
      <c r="BN41" s="60"/>
      <c r="BO41" s="60"/>
      <c r="BP41" s="60"/>
      <c r="BQ41" s="60"/>
      <c r="BR41" s="60"/>
    </row>
    <row r="42" spans="1:70" ht="12" customHeight="1">
      <c r="A42" s="75" t="s">
        <v>91</v>
      </c>
      <c r="B42" s="137"/>
      <c r="C42" s="125"/>
      <c r="D42" s="137"/>
      <c r="E42" s="125"/>
      <c r="F42" s="137"/>
      <c r="G42" s="125"/>
      <c r="H42" s="137"/>
      <c r="I42" s="125"/>
      <c r="J42" s="137"/>
      <c r="K42" s="125"/>
      <c r="L42" s="137"/>
      <c r="M42" s="125"/>
      <c r="N42" s="137">
        <f>SUM(B42:M42)</f>
        <v>0</v>
      </c>
      <c r="O42" s="60"/>
      <c r="P42" s="60"/>
      <c r="Q42" s="60"/>
      <c r="R42" s="60"/>
      <c r="S42" s="60"/>
      <c r="T42" s="60"/>
      <c r="U42" s="60"/>
      <c r="V42" s="60"/>
      <c r="W42" s="60"/>
      <c r="X42" s="60"/>
      <c r="Y42" s="60"/>
      <c r="Z42" s="60"/>
      <c r="AA42" s="60"/>
      <c r="AB42" s="60">
        <f>SUM(P42:AA42)</f>
        <v>0</v>
      </c>
      <c r="AC42" s="126"/>
      <c r="AD42" s="60"/>
      <c r="AE42" s="60"/>
      <c r="AF42" s="60"/>
      <c r="AG42" s="60"/>
      <c r="AH42" s="60"/>
      <c r="AI42" s="60"/>
      <c r="AJ42" s="60"/>
      <c r="AK42" s="60"/>
      <c r="AL42" s="60"/>
      <c r="AM42" s="60"/>
      <c r="AN42" s="60"/>
      <c r="AO42" s="60"/>
      <c r="AP42" s="60">
        <f>SUM(AD42:AO42)</f>
        <v>0</v>
      </c>
      <c r="AQ42" s="126"/>
      <c r="AR42" s="60"/>
      <c r="AS42" s="60"/>
      <c r="AT42" s="60"/>
      <c r="AU42" s="60"/>
      <c r="AV42" s="60"/>
      <c r="AW42" s="60"/>
      <c r="AX42" s="60"/>
      <c r="AY42" s="60"/>
      <c r="AZ42" s="60"/>
      <c r="BA42" s="60"/>
      <c r="BB42" s="60"/>
      <c r="BC42" s="60"/>
      <c r="BD42" s="60">
        <f>SUM(AR42:BC42)</f>
        <v>0</v>
      </c>
      <c r="BE42" s="126"/>
      <c r="BF42" s="60"/>
      <c r="BG42" s="60"/>
      <c r="BH42" s="60"/>
      <c r="BI42" s="60"/>
      <c r="BJ42" s="60"/>
      <c r="BK42" s="60"/>
      <c r="BL42" s="60"/>
      <c r="BM42" s="60"/>
      <c r="BN42" s="60">
        <v>553</v>
      </c>
      <c r="BO42" s="60"/>
      <c r="BP42" s="60"/>
      <c r="BQ42" s="60"/>
      <c r="BR42" s="60">
        <f>SUM(BF42:BQ42)</f>
        <v>553</v>
      </c>
    </row>
    <row r="43" spans="1:70" ht="12" customHeight="1">
      <c r="A43" s="75" t="s">
        <v>80</v>
      </c>
      <c r="B43" s="137"/>
      <c r="C43" s="125"/>
      <c r="D43" s="137"/>
      <c r="E43" s="125"/>
      <c r="F43" s="137">
        <v>5</v>
      </c>
      <c r="G43" s="125"/>
      <c r="H43" s="137"/>
      <c r="I43" s="125"/>
      <c r="J43" s="137"/>
      <c r="K43" s="125"/>
      <c r="L43" s="137"/>
      <c r="M43" s="125"/>
      <c r="N43" s="137">
        <f t="shared" ref="N43:N44" si="0">SUM(B43:M43)</f>
        <v>5</v>
      </c>
      <c r="O43" s="60"/>
      <c r="P43" s="60"/>
      <c r="Q43" s="60"/>
      <c r="R43" s="60"/>
      <c r="S43" s="60"/>
      <c r="T43" s="60">
        <v>-38</v>
      </c>
      <c r="U43" s="60"/>
      <c r="V43" s="60"/>
      <c r="W43" s="60"/>
      <c r="X43" s="60"/>
      <c r="Y43" s="60"/>
      <c r="Z43" s="60"/>
      <c r="AA43" s="60"/>
      <c r="AB43" s="60">
        <f t="shared" ref="AB43:AB44" si="1">SUM(P43:AA43)</f>
        <v>-38</v>
      </c>
      <c r="AC43" s="126"/>
      <c r="AD43" s="60"/>
      <c r="AE43" s="60"/>
      <c r="AF43" s="60"/>
      <c r="AG43" s="60"/>
      <c r="AH43" s="60">
        <v>-34</v>
      </c>
      <c r="AI43" s="60"/>
      <c r="AJ43" s="60"/>
      <c r="AK43" s="60"/>
      <c r="AL43" s="60"/>
      <c r="AM43" s="60"/>
      <c r="AN43" s="60"/>
      <c r="AO43" s="60"/>
      <c r="AP43" s="60">
        <f t="shared" ref="AP43:AP44" si="2">SUM(AD43:AO43)</f>
        <v>-34</v>
      </c>
      <c r="AQ43" s="126"/>
      <c r="AR43" s="60"/>
      <c r="AS43" s="60"/>
      <c r="AT43" s="60"/>
      <c r="AU43" s="60"/>
      <c r="AV43" s="60">
        <v>36</v>
      </c>
      <c r="AW43" s="60"/>
      <c r="AX43" s="60"/>
      <c r="AY43" s="60"/>
      <c r="AZ43" s="60"/>
      <c r="BA43" s="60"/>
      <c r="BB43" s="60"/>
      <c r="BC43" s="60"/>
      <c r="BD43" s="60">
        <f t="shared" ref="BD43:BD44" si="3">SUM(AR43:BC43)</f>
        <v>36</v>
      </c>
      <c r="BE43" s="126"/>
      <c r="BF43" s="60"/>
      <c r="BG43" s="60"/>
      <c r="BH43" s="60"/>
      <c r="BI43" s="60"/>
      <c r="BJ43" s="60">
        <v>76</v>
      </c>
      <c r="BK43" s="60"/>
      <c r="BL43" s="60"/>
      <c r="BM43" s="60"/>
      <c r="BN43" s="60"/>
      <c r="BO43" s="60"/>
      <c r="BP43" s="60"/>
      <c r="BQ43" s="60"/>
      <c r="BR43" s="60">
        <f t="shared" ref="BR43:BR44" si="4">SUM(BF43:BQ43)</f>
        <v>76</v>
      </c>
    </row>
    <row r="44" spans="1:70" ht="12" customHeight="1">
      <c r="A44" s="75" t="s">
        <v>82</v>
      </c>
      <c r="B44" s="137"/>
      <c r="C44" s="125"/>
      <c r="D44" s="137"/>
      <c r="E44" s="125"/>
      <c r="F44" s="137">
        <v>-5</v>
      </c>
      <c r="G44" s="125"/>
      <c r="H44" s="137"/>
      <c r="I44" s="125"/>
      <c r="J44" s="137">
        <v>4</v>
      </c>
      <c r="K44" s="125"/>
      <c r="L44" s="137"/>
      <c r="M44" s="125"/>
      <c r="N44" s="137">
        <f t="shared" si="0"/>
        <v>-1</v>
      </c>
      <c r="O44" s="60"/>
      <c r="P44" s="60"/>
      <c r="Q44" s="60"/>
      <c r="R44" s="60"/>
      <c r="S44" s="60"/>
      <c r="T44" s="60">
        <v>-6</v>
      </c>
      <c r="U44" s="60"/>
      <c r="V44" s="60"/>
      <c r="W44" s="60"/>
      <c r="X44" s="60">
        <v>4</v>
      </c>
      <c r="Y44" s="60"/>
      <c r="Z44" s="60"/>
      <c r="AA44" s="60"/>
      <c r="AB44" s="60">
        <f t="shared" si="1"/>
        <v>-2</v>
      </c>
      <c r="AC44" s="126"/>
      <c r="AD44" s="60"/>
      <c r="AE44" s="60"/>
      <c r="AF44" s="60"/>
      <c r="AG44" s="60"/>
      <c r="AH44" s="60">
        <v>-9</v>
      </c>
      <c r="AI44" s="60"/>
      <c r="AJ44" s="60">
        <v>-2</v>
      </c>
      <c r="AK44" s="60"/>
      <c r="AL44" s="60">
        <v>-12</v>
      </c>
      <c r="AM44" s="60"/>
      <c r="AN44" s="60"/>
      <c r="AO44" s="60"/>
      <c r="AP44" s="60">
        <f t="shared" si="2"/>
        <v>-23</v>
      </c>
      <c r="AQ44" s="126"/>
      <c r="AR44" s="60"/>
      <c r="AS44" s="60"/>
      <c r="AT44" s="60"/>
      <c r="AU44" s="60"/>
      <c r="AV44" s="60"/>
      <c r="AW44" s="60"/>
      <c r="AX44" s="60"/>
      <c r="AY44" s="60"/>
      <c r="AZ44" s="60">
        <v>-6</v>
      </c>
      <c r="BA44" s="60"/>
      <c r="BB44" s="60"/>
      <c r="BC44" s="60"/>
      <c r="BD44" s="60">
        <f t="shared" si="3"/>
        <v>-6</v>
      </c>
      <c r="BE44" s="126"/>
      <c r="BF44" s="60"/>
      <c r="BG44" s="60"/>
      <c r="BH44" s="60"/>
      <c r="BI44" s="60"/>
      <c r="BJ44" s="60"/>
      <c r="BK44" s="60"/>
      <c r="BL44" s="60"/>
      <c r="BM44" s="60"/>
      <c r="BN44" s="60">
        <v>-1</v>
      </c>
      <c r="BO44" s="60"/>
      <c r="BP44" s="60"/>
      <c r="BQ44" s="60"/>
      <c r="BR44" s="60">
        <f t="shared" si="4"/>
        <v>-1</v>
      </c>
    </row>
    <row r="45" spans="1:70" ht="12" customHeight="1">
      <c r="A45" s="145"/>
      <c r="B45" s="137"/>
      <c r="C45" s="125"/>
      <c r="D45" s="137"/>
      <c r="E45" s="125"/>
      <c r="F45" s="137"/>
      <c r="G45" s="125"/>
      <c r="H45" s="137"/>
      <c r="I45" s="125"/>
      <c r="J45" s="137"/>
      <c r="K45" s="125"/>
      <c r="L45" s="137"/>
      <c r="M45" s="125"/>
      <c r="N45" s="137"/>
      <c r="O45" s="60"/>
      <c r="P45" s="60"/>
      <c r="Q45" s="60"/>
      <c r="R45" s="60"/>
      <c r="S45" s="60"/>
      <c r="T45" s="60"/>
      <c r="U45" s="60"/>
      <c r="V45" s="60"/>
      <c r="W45" s="60"/>
      <c r="X45" s="60"/>
      <c r="Y45" s="60"/>
      <c r="Z45" s="60"/>
      <c r="AA45" s="60"/>
      <c r="AB45" s="60"/>
      <c r="AC45" s="126"/>
      <c r="AD45" s="60"/>
      <c r="AE45" s="60"/>
      <c r="AF45" s="60"/>
      <c r="AG45" s="60"/>
      <c r="AH45" s="60"/>
      <c r="AI45" s="60"/>
      <c r="AJ45" s="60"/>
      <c r="AK45" s="60"/>
      <c r="AL45" s="60"/>
      <c r="AM45" s="60"/>
      <c r="AN45" s="60"/>
      <c r="AO45" s="60"/>
      <c r="AP45" s="60"/>
      <c r="AQ45" s="126"/>
      <c r="AR45" s="60"/>
      <c r="AS45" s="60"/>
      <c r="AT45" s="60"/>
      <c r="AU45" s="60"/>
      <c r="AV45" s="60"/>
      <c r="AW45" s="60"/>
      <c r="AX45" s="60"/>
      <c r="AY45" s="60"/>
      <c r="AZ45" s="60"/>
      <c r="BA45" s="60"/>
      <c r="BB45" s="60"/>
      <c r="BC45" s="60"/>
      <c r="BD45" s="60"/>
      <c r="BE45" s="126"/>
      <c r="BF45" s="60"/>
      <c r="BG45" s="60"/>
      <c r="BH45" s="60"/>
      <c r="BI45" s="60"/>
      <c r="BJ45" s="60"/>
      <c r="BK45" s="60"/>
      <c r="BL45" s="60"/>
      <c r="BM45" s="60"/>
      <c r="BN45" s="60"/>
      <c r="BO45" s="60"/>
      <c r="BP45" s="60"/>
      <c r="BQ45" s="60"/>
      <c r="BR45" s="60"/>
    </row>
    <row r="46" spans="1:70" ht="12" customHeight="1">
      <c r="A46" s="145"/>
      <c r="B46" s="137"/>
      <c r="C46" s="125"/>
      <c r="D46" s="137"/>
      <c r="E46" s="125"/>
      <c r="F46" s="137"/>
      <c r="G46" s="125"/>
      <c r="H46" s="137"/>
      <c r="I46" s="125"/>
      <c r="J46" s="137"/>
      <c r="K46" s="125"/>
      <c r="L46" s="137"/>
      <c r="M46" s="125"/>
      <c r="N46" s="137"/>
      <c r="O46" s="60"/>
      <c r="P46" s="60"/>
      <c r="Q46" s="60"/>
      <c r="R46" s="60"/>
      <c r="S46" s="60"/>
      <c r="T46" s="60"/>
      <c r="U46" s="60"/>
      <c r="V46" s="60"/>
      <c r="W46" s="60"/>
      <c r="X46" s="60"/>
      <c r="Y46" s="60"/>
      <c r="Z46" s="60"/>
      <c r="AA46" s="60"/>
      <c r="AB46" s="60"/>
      <c r="AC46" s="126"/>
      <c r="AD46" s="60"/>
      <c r="AE46" s="60"/>
      <c r="AF46" s="60"/>
      <c r="AG46" s="60"/>
      <c r="AH46" s="60"/>
      <c r="AI46" s="60"/>
      <c r="AJ46" s="60"/>
      <c r="AK46" s="60"/>
      <c r="AL46" s="60"/>
      <c r="AM46" s="60"/>
      <c r="AN46" s="60"/>
      <c r="AO46" s="60"/>
      <c r="AP46" s="60"/>
      <c r="AQ46" s="126"/>
      <c r="AR46" s="60"/>
      <c r="AS46" s="60"/>
      <c r="AT46" s="60"/>
      <c r="AU46" s="60"/>
      <c r="AV46" s="60"/>
      <c r="AW46" s="60"/>
      <c r="AX46" s="60"/>
      <c r="AY46" s="60"/>
      <c r="AZ46" s="60"/>
      <c r="BA46" s="60"/>
      <c r="BB46" s="60"/>
      <c r="BC46" s="60"/>
      <c r="BD46" s="60"/>
      <c r="BE46" s="126"/>
      <c r="BF46" s="60"/>
      <c r="BG46" s="60"/>
      <c r="BH46" s="60"/>
      <c r="BI46" s="60"/>
      <c r="BJ46" s="60"/>
      <c r="BK46" s="60"/>
      <c r="BL46" s="60"/>
      <c r="BM46" s="60"/>
      <c r="BN46" s="60"/>
      <c r="BO46" s="60"/>
      <c r="BP46" s="60"/>
      <c r="BQ46" s="60"/>
      <c r="BR46" s="60"/>
    </row>
    <row r="47" spans="1:70" ht="12" customHeight="1">
      <c r="A47" s="75"/>
      <c r="B47" s="137"/>
      <c r="C47" s="125"/>
      <c r="D47" s="137"/>
      <c r="E47" s="125"/>
      <c r="F47" s="133"/>
      <c r="G47" s="125"/>
      <c r="H47" s="133"/>
      <c r="I47" s="125"/>
      <c r="J47" s="133"/>
      <c r="K47" s="125"/>
      <c r="L47" s="133"/>
      <c r="M47" s="125"/>
      <c r="N47" s="133"/>
      <c r="O47" s="60"/>
      <c r="P47" s="65"/>
      <c r="Q47" s="74"/>
      <c r="R47" s="65"/>
      <c r="S47" s="74"/>
      <c r="T47" s="65"/>
      <c r="U47" s="74"/>
      <c r="V47" s="65"/>
      <c r="W47" s="74"/>
      <c r="X47" s="65"/>
      <c r="Y47" s="74"/>
      <c r="Z47" s="65"/>
      <c r="AA47" s="60"/>
      <c r="AB47" s="65"/>
      <c r="AC47" s="126"/>
      <c r="AD47" s="65"/>
      <c r="AE47" s="74"/>
      <c r="AF47" s="65"/>
      <c r="AG47" s="74"/>
      <c r="AH47" s="65"/>
      <c r="AI47" s="74"/>
      <c r="AJ47" s="65"/>
      <c r="AK47" s="74"/>
      <c r="AL47" s="65"/>
      <c r="AM47" s="74"/>
      <c r="AN47" s="65"/>
      <c r="AO47" s="60"/>
      <c r="AP47" s="65"/>
      <c r="AQ47" s="126"/>
      <c r="AR47" s="74"/>
      <c r="AS47" s="98"/>
      <c r="AT47" s="65"/>
      <c r="AU47" s="98"/>
      <c r="AV47" s="74"/>
      <c r="AW47" s="98"/>
      <c r="AX47" s="65"/>
      <c r="AY47" s="98"/>
      <c r="AZ47" s="74"/>
      <c r="BA47" s="98"/>
      <c r="BB47" s="65"/>
      <c r="BC47" s="60"/>
      <c r="BD47" s="65"/>
      <c r="BE47" s="126"/>
      <c r="BF47" s="65"/>
      <c r="BG47" s="98"/>
      <c r="BH47" s="74"/>
      <c r="BI47" s="98"/>
      <c r="BJ47" s="74"/>
      <c r="BK47" s="98"/>
      <c r="BL47" s="65"/>
      <c r="BM47" s="98"/>
      <c r="BN47" s="74"/>
      <c r="BO47" s="98"/>
      <c r="BP47" s="65"/>
      <c r="BQ47" s="60"/>
      <c r="BR47" s="74"/>
    </row>
    <row r="48" spans="1:70" ht="6.95" customHeight="1">
      <c r="B48" s="138"/>
      <c r="C48" s="137"/>
      <c r="D48" s="138"/>
      <c r="E48" s="137"/>
      <c r="F48" s="137"/>
      <c r="G48" s="137"/>
      <c r="H48" s="137"/>
      <c r="I48" s="137"/>
      <c r="J48" s="137"/>
      <c r="K48" s="137"/>
      <c r="L48" s="137"/>
      <c r="M48" s="125"/>
      <c r="N48" s="137"/>
      <c r="O48" s="60"/>
      <c r="P48" s="139"/>
      <c r="Q48" s="139"/>
      <c r="R48" s="139"/>
      <c r="S48" s="139"/>
      <c r="T48" s="135"/>
      <c r="U48" s="139"/>
      <c r="V48" s="139"/>
      <c r="W48" s="139"/>
      <c r="X48" s="139"/>
      <c r="Y48" s="139"/>
      <c r="Z48" s="139"/>
      <c r="AA48" s="60"/>
      <c r="AB48" s="139"/>
      <c r="AC48" s="126"/>
      <c r="AD48" s="139"/>
      <c r="AE48" s="139"/>
      <c r="AF48" s="139"/>
      <c r="AG48" s="139"/>
      <c r="AH48" s="139"/>
      <c r="AI48" s="139"/>
      <c r="AJ48" s="139"/>
      <c r="AK48" s="139"/>
      <c r="AL48" s="139"/>
      <c r="AM48" s="139"/>
      <c r="AN48" s="139"/>
      <c r="AO48" s="60"/>
      <c r="AP48" s="139"/>
      <c r="AQ48" s="126"/>
      <c r="AR48" s="140"/>
      <c r="AS48" s="139"/>
      <c r="AT48" s="139"/>
      <c r="AU48" s="139"/>
      <c r="AV48" s="140"/>
      <c r="AW48" s="139"/>
      <c r="AX48" s="139"/>
      <c r="AY48" s="139"/>
      <c r="AZ48" s="140"/>
      <c r="BA48" s="139"/>
      <c r="BB48" s="139"/>
      <c r="BC48" s="60"/>
      <c r="BD48" s="139"/>
      <c r="BE48" s="126"/>
      <c r="BF48" s="139"/>
      <c r="BG48" s="139"/>
      <c r="BH48" s="140"/>
      <c r="BI48" s="139"/>
      <c r="BJ48" s="140"/>
      <c r="BK48" s="139"/>
      <c r="BL48" s="139"/>
      <c r="BM48" s="139"/>
      <c r="BN48" s="140"/>
      <c r="BO48" s="139"/>
      <c r="BP48" s="139"/>
      <c r="BQ48" s="60"/>
      <c r="BR48" s="140"/>
    </row>
    <row r="49" spans="1:70" ht="12" customHeight="1" thickBot="1">
      <c r="B49" s="142">
        <f>SUM(B42:B47)</f>
        <v>0</v>
      </c>
      <c r="C49" s="125"/>
      <c r="D49" s="142">
        <f>SUM(D42:D47)</f>
        <v>0</v>
      </c>
      <c r="E49" s="125"/>
      <c r="F49" s="142">
        <f>SUM(F42:F47)</f>
        <v>0</v>
      </c>
      <c r="G49" s="125"/>
      <c r="H49" s="142">
        <f>SUM(H42:H47)</f>
        <v>0</v>
      </c>
      <c r="I49" s="125"/>
      <c r="J49" s="142">
        <f>SUM(J42:J47)</f>
        <v>4</v>
      </c>
      <c r="K49" s="125"/>
      <c r="L49" s="142">
        <f>SUM(L42:L47)</f>
        <v>0</v>
      </c>
      <c r="M49" s="125"/>
      <c r="N49" s="142">
        <f>SUM(N42:N47)</f>
        <v>4</v>
      </c>
      <c r="O49" s="60"/>
      <c r="P49" s="143">
        <f>SUM(P42:P47)</f>
        <v>0</v>
      </c>
      <c r="Q49" s="139"/>
      <c r="R49" s="143">
        <f>SUM(R42:R47)</f>
        <v>0</v>
      </c>
      <c r="S49" s="139"/>
      <c r="T49" s="139">
        <f>SUM(T42:T47)</f>
        <v>-44</v>
      </c>
      <c r="U49" s="139"/>
      <c r="V49" s="143">
        <f>SUM(V42:V47)</f>
        <v>0</v>
      </c>
      <c r="W49" s="139"/>
      <c r="X49" s="143">
        <f>SUM(X42:X47)</f>
        <v>4</v>
      </c>
      <c r="Y49" s="139"/>
      <c r="Z49" s="143">
        <f>SUM(Z42:Z47)</f>
        <v>0</v>
      </c>
      <c r="AA49" s="60"/>
      <c r="AB49" s="139">
        <f>SUM(AB42:AB47)</f>
        <v>-40</v>
      </c>
      <c r="AC49" s="126"/>
      <c r="AD49" s="143">
        <f>SUM(AD42:AD47)</f>
        <v>0</v>
      </c>
      <c r="AE49" s="139"/>
      <c r="AF49" s="139">
        <f>SUM(AF42:AF47)</f>
        <v>0</v>
      </c>
      <c r="AG49" s="139"/>
      <c r="AH49" s="143">
        <f>SUM(AH42:AH47)</f>
        <v>-43</v>
      </c>
      <c r="AI49" s="139"/>
      <c r="AJ49" s="139">
        <f>SUM(AJ42:AJ47)</f>
        <v>-2</v>
      </c>
      <c r="AK49" s="139"/>
      <c r="AL49" s="139">
        <f>SUM(AL42:AL47)</f>
        <v>-12</v>
      </c>
      <c r="AM49" s="139"/>
      <c r="AN49" s="139">
        <f>SUM(AN42:AN47)</f>
        <v>0</v>
      </c>
      <c r="AO49" s="60"/>
      <c r="AP49" s="143">
        <f>SUM(AP42:AP47)</f>
        <v>-57</v>
      </c>
      <c r="AQ49" s="126"/>
      <c r="AR49" s="143">
        <f>SUM(AR42:AR47)</f>
        <v>0</v>
      </c>
      <c r="AS49" s="139"/>
      <c r="AT49" s="139">
        <f>SUM(AT42:AT47)</f>
        <v>0</v>
      </c>
      <c r="AU49" s="139"/>
      <c r="AV49" s="143">
        <f>SUM(AV42:AV47)</f>
        <v>36</v>
      </c>
      <c r="AW49" s="139"/>
      <c r="AX49" s="139">
        <f>SUM(AX42:AX47)</f>
        <v>0</v>
      </c>
      <c r="AY49" s="139"/>
      <c r="AZ49" s="139">
        <f>SUM(AZ42:AZ47)</f>
        <v>-6</v>
      </c>
      <c r="BA49" s="139"/>
      <c r="BB49" s="143">
        <f>SUM(BB42:BB47)</f>
        <v>0</v>
      </c>
      <c r="BC49" s="60"/>
      <c r="BD49" s="139">
        <f>SUM(BD42:BD47)</f>
        <v>30</v>
      </c>
      <c r="BE49" s="126"/>
      <c r="BF49" s="139">
        <f>SUM(BF42:BF47)</f>
        <v>0</v>
      </c>
      <c r="BG49" s="139"/>
      <c r="BH49" s="139">
        <f>SUM(BH42:BH47)</f>
        <v>0</v>
      </c>
      <c r="BI49" s="139"/>
      <c r="BJ49" s="139">
        <f>SUM(BJ42:BJ47)</f>
        <v>76</v>
      </c>
      <c r="BK49" s="139"/>
      <c r="BL49" s="139">
        <f>SUM(BL42:BL47)</f>
        <v>0</v>
      </c>
      <c r="BM49" s="139"/>
      <c r="BN49" s="139">
        <f>SUM(BN42:BN47)</f>
        <v>552</v>
      </c>
      <c r="BO49" s="139"/>
      <c r="BP49" s="139">
        <f>SUM(BP42:BP47)</f>
        <v>0</v>
      </c>
      <c r="BQ49" s="60"/>
      <c r="BR49" s="143">
        <f>SUM(BR42:BR47)</f>
        <v>628</v>
      </c>
    </row>
    <row r="50" spans="1:70" ht="6.95" customHeight="1">
      <c r="B50" s="137"/>
      <c r="C50" s="125"/>
      <c r="D50" s="137"/>
      <c r="E50" s="125"/>
      <c r="F50" s="137"/>
      <c r="G50" s="125"/>
      <c r="H50" s="137"/>
      <c r="I50" s="125"/>
      <c r="J50" s="137"/>
      <c r="K50" s="125"/>
      <c r="L50" s="137"/>
      <c r="M50" s="125"/>
      <c r="N50" s="137"/>
      <c r="O50" s="60"/>
      <c r="P50" s="139"/>
      <c r="Q50" s="139"/>
      <c r="R50" s="139"/>
      <c r="S50" s="139"/>
      <c r="T50" s="156"/>
      <c r="U50" s="139"/>
      <c r="V50" s="139"/>
      <c r="W50" s="139"/>
      <c r="X50" s="139"/>
      <c r="Y50" s="139"/>
      <c r="Z50" s="139"/>
      <c r="AA50" s="60"/>
      <c r="AB50" s="156"/>
      <c r="AC50" s="126"/>
      <c r="AD50" s="139"/>
      <c r="AE50" s="139"/>
      <c r="AF50" s="156"/>
      <c r="AG50" s="139"/>
      <c r="AH50" s="139"/>
      <c r="AI50" s="139"/>
      <c r="AJ50" s="156"/>
      <c r="AK50" s="139"/>
      <c r="AL50" s="156"/>
      <c r="AM50" s="139"/>
      <c r="AN50" s="156"/>
      <c r="AO50" s="60"/>
      <c r="AP50" s="139"/>
      <c r="AQ50" s="126"/>
      <c r="AR50" s="139"/>
      <c r="AS50" s="139"/>
      <c r="AT50" s="156"/>
      <c r="AU50" s="139"/>
      <c r="AV50" s="139"/>
      <c r="AW50" s="139"/>
      <c r="AX50" s="156"/>
      <c r="AY50" s="139"/>
      <c r="AZ50" s="156"/>
      <c r="BA50" s="139"/>
      <c r="BB50" s="139"/>
      <c r="BC50" s="60"/>
      <c r="BD50" s="156"/>
      <c r="BE50" s="126"/>
      <c r="BF50" s="156"/>
      <c r="BG50" s="139"/>
      <c r="BH50" s="156"/>
      <c r="BI50" s="139"/>
      <c r="BJ50" s="156"/>
      <c r="BK50" s="139"/>
      <c r="BL50" s="156"/>
      <c r="BM50" s="139"/>
      <c r="BN50" s="156"/>
      <c r="BO50" s="139"/>
      <c r="BP50" s="156"/>
      <c r="BQ50" s="60"/>
      <c r="BR50" s="139"/>
    </row>
    <row r="51" spans="1:70">
      <c r="A51" s="82" t="s">
        <v>16</v>
      </c>
      <c r="B51" s="137"/>
      <c r="C51" s="125"/>
      <c r="D51" s="137"/>
      <c r="E51" s="125"/>
      <c r="F51" s="137"/>
      <c r="G51" s="125"/>
      <c r="H51" s="137"/>
      <c r="I51" s="125"/>
      <c r="J51" s="137"/>
      <c r="K51" s="125"/>
      <c r="L51" s="137"/>
      <c r="M51" s="125"/>
      <c r="N51" s="137"/>
      <c r="O51" s="60"/>
      <c r="P51" s="60"/>
      <c r="Q51" s="60"/>
      <c r="R51" s="60"/>
      <c r="S51" s="60"/>
      <c r="T51" s="60"/>
      <c r="U51" s="60"/>
      <c r="V51" s="60"/>
      <c r="W51" s="60"/>
      <c r="X51" s="60"/>
      <c r="Y51" s="60"/>
      <c r="Z51" s="60"/>
      <c r="AA51" s="60"/>
      <c r="AB51" s="60"/>
      <c r="AC51" s="126"/>
      <c r="AD51" s="60"/>
      <c r="AE51" s="60"/>
      <c r="AF51" s="60"/>
      <c r="AG51" s="60"/>
      <c r="AH51" s="60"/>
      <c r="AI51" s="60"/>
      <c r="AJ51" s="60"/>
      <c r="AK51" s="60"/>
      <c r="AL51" s="60"/>
      <c r="AM51" s="60"/>
      <c r="AN51" s="60"/>
      <c r="AO51" s="60"/>
      <c r="AP51" s="60"/>
      <c r="AQ51" s="126"/>
      <c r="AR51" s="60"/>
      <c r="AS51" s="60"/>
      <c r="AT51" s="60"/>
      <c r="AU51" s="60"/>
      <c r="AV51" s="60"/>
      <c r="AW51" s="60"/>
      <c r="AX51" s="60"/>
      <c r="AY51" s="60"/>
      <c r="AZ51" s="60"/>
      <c r="BA51" s="60"/>
      <c r="BB51" s="60"/>
      <c r="BC51" s="60"/>
      <c r="BD51" s="60"/>
      <c r="BE51" s="126"/>
      <c r="BF51" s="60"/>
      <c r="BG51" s="60"/>
      <c r="BH51" s="60"/>
      <c r="BI51" s="60"/>
      <c r="BJ51" s="60"/>
      <c r="BK51" s="60"/>
      <c r="BL51" s="60"/>
      <c r="BM51" s="60"/>
      <c r="BN51" s="60"/>
      <c r="BO51" s="60"/>
      <c r="BP51" s="60"/>
      <c r="BQ51" s="60"/>
      <c r="BR51" s="60"/>
    </row>
    <row r="52" spans="1:70">
      <c r="A52" s="75" t="s">
        <v>86</v>
      </c>
      <c r="B52" s="137"/>
      <c r="C52" s="125"/>
      <c r="D52" s="137"/>
      <c r="E52" s="125"/>
      <c r="F52" s="137"/>
      <c r="G52" s="125"/>
      <c r="H52" s="137"/>
      <c r="I52" s="125"/>
      <c r="J52" s="137">
        <v>-2</v>
      </c>
      <c r="K52" s="125"/>
      <c r="L52" s="137"/>
      <c r="M52" s="125"/>
      <c r="N52" s="137">
        <f>SUM(B52:M52)</f>
        <v>-2</v>
      </c>
      <c r="O52" s="60"/>
      <c r="P52" s="60">
        <v>-8</v>
      </c>
      <c r="Q52" s="60"/>
      <c r="R52" s="60"/>
      <c r="S52" s="60"/>
      <c r="T52" s="60">
        <v>-2</v>
      </c>
      <c r="U52" s="60"/>
      <c r="V52" s="60"/>
      <c r="W52" s="60"/>
      <c r="X52" s="60">
        <v>-9</v>
      </c>
      <c r="Y52" s="60"/>
      <c r="Z52" s="60"/>
      <c r="AA52" s="60"/>
      <c r="AB52" s="60">
        <f>SUM(P52:AA52)</f>
        <v>-19</v>
      </c>
      <c r="AC52" s="126"/>
      <c r="AD52" s="60">
        <v>-53</v>
      </c>
      <c r="AE52" s="60"/>
      <c r="AF52" s="60"/>
      <c r="AG52" s="60"/>
      <c r="AH52" s="60"/>
      <c r="AI52" s="60"/>
      <c r="AJ52" s="60"/>
      <c r="AK52" s="60"/>
      <c r="AL52" s="60">
        <v>-2</v>
      </c>
      <c r="AM52" s="60"/>
      <c r="AN52" s="60"/>
      <c r="AO52" s="60"/>
      <c r="AP52" s="60">
        <f>SUM(AD52:AN52)</f>
        <v>-55</v>
      </c>
      <c r="AQ52" s="126"/>
      <c r="AR52" s="60">
        <v>-4</v>
      </c>
      <c r="AS52" s="60"/>
      <c r="AT52" s="60"/>
      <c r="AU52" s="60"/>
      <c r="AV52" s="60">
        <v>3</v>
      </c>
      <c r="AW52" s="60"/>
      <c r="AX52" s="60"/>
      <c r="AY52" s="60"/>
      <c r="AZ52" s="60">
        <v>-3</v>
      </c>
      <c r="BA52" s="60"/>
      <c r="BB52" s="60"/>
      <c r="BC52" s="60"/>
      <c r="BD52" s="60">
        <f>SUM(AR52:BB52)</f>
        <v>-4</v>
      </c>
      <c r="BE52" s="126"/>
      <c r="BF52" s="60">
        <v>-1</v>
      </c>
      <c r="BG52" s="60"/>
      <c r="BH52" s="60"/>
      <c r="BI52" s="60"/>
      <c r="BJ52" s="60">
        <v>-5</v>
      </c>
      <c r="BK52" s="60"/>
      <c r="BL52" s="60"/>
      <c r="BM52" s="60"/>
      <c r="BN52" s="60">
        <v>-2</v>
      </c>
      <c r="BO52" s="60"/>
      <c r="BP52" s="60"/>
      <c r="BQ52" s="60"/>
      <c r="BR52" s="60">
        <f t="shared" ref="BR52:BR53" si="5">SUM(BF52:BQ52)</f>
        <v>-8</v>
      </c>
    </row>
    <row r="53" spans="1:70">
      <c r="A53" s="75" t="s">
        <v>87</v>
      </c>
      <c r="B53" s="137"/>
      <c r="C53" s="125"/>
      <c r="D53" s="137"/>
      <c r="E53" s="125"/>
      <c r="F53" s="137"/>
      <c r="G53" s="125"/>
      <c r="H53" s="137"/>
      <c r="I53" s="125"/>
      <c r="J53" s="137"/>
      <c r="K53" s="125"/>
      <c r="L53" s="137"/>
      <c r="M53" s="125"/>
      <c r="N53" s="137">
        <f t="shared" ref="N53" si="6">SUM(B53:M53)</f>
        <v>0</v>
      </c>
      <c r="O53" s="60"/>
      <c r="P53" s="60"/>
      <c r="Q53" s="60"/>
      <c r="R53" s="60"/>
      <c r="S53" s="60"/>
      <c r="T53" s="60"/>
      <c r="U53" s="60"/>
      <c r="V53" s="60">
        <v>-35</v>
      </c>
      <c r="W53" s="60"/>
      <c r="X53" s="60"/>
      <c r="Y53" s="60"/>
      <c r="Z53" s="60"/>
      <c r="AA53" s="60"/>
      <c r="AB53" s="60">
        <f t="shared" ref="AB53" si="7">SUM(P53:AA53)</f>
        <v>-35</v>
      </c>
      <c r="AC53" s="126"/>
      <c r="AD53" s="60"/>
      <c r="AE53" s="60"/>
      <c r="AF53" s="60"/>
      <c r="AG53" s="60"/>
      <c r="AH53" s="60"/>
      <c r="AI53" s="60"/>
      <c r="AJ53" s="60"/>
      <c r="AK53" s="60"/>
      <c r="AL53" s="60"/>
      <c r="AM53" s="60"/>
      <c r="AN53" s="60"/>
      <c r="AO53" s="60"/>
      <c r="AP53" s="60">
        <f t="shared" ref="AP53:AP59" si="8">SUM(AD53:AN53)</f>
        <v>0</v>
      </c>
      <c r="AQ53" s="126"/>
      <c r="AR53" s="60"/>
      <c r="AS53" s="60"/>
      <c r="AT53" s="60"/>
      <c r="AU53" s="60"/>
      <c r="AV53" s="60"/>
      <c r="AW53" s="60"/>
      <c r="AX53" s="60"/>
      <c r="AY53" s="60"/>
      <c r="AZ53" s="60"/>
      <c r="BA53" s="60"/>
      <c r="BB53" s="60"/>
      <c r="BC53" s="60"/>
      <c r="BD53" s="60">
        <f t="shared" ref="BD53:BD59" si="9">SUM(AR53:BB53)</f>
        <v>0</v>
      </c>
      <c r="BE53" s="126"/>
      <c r="BF53" s="60"/>
      <c r="BG53" s="60"/>
      <c r="BH53" s="60"/>
      <c r="BI53" s="60"/>
      <c r="BJ53" s="60"/>
      <c r="BK53" s="60"/>
      <c r="BL53" s="60"/>
      <c r="BM53" s="60"/>
      <c r="BN53" s="60"/>
      <c r="BO53" s="60"/>
      <c r="BP53" s="60"/>
      <c r="BQ53" s="60"/>
      <c r="BR53" s="60">
        <f t="shared" si="5"/>
        <v>0</v>
      </c>
    </row>
    <row r="54" spans="1:70">
      <c r="A54" s="145"/>
      <c r="B54" s="137"/>
      <c r="C54" s="125"/>
      <c r="D54" s="137"/>
      <c r="E54" s="125"/>
      <c r="F54" s="137"/>
      <c r="G54" s="125"/>
      <c r="H54" s="137"/>
      <c r="I54" s="125"/>
      <c r="J54" s="137"/>
      <c r="K54" s="125"/>
      <c r="L54" s="137"/>
      <c r="M54" s="125"/>
      <c r="N54" s="137"/>
      <c r="O54" s="60"/>
      <c r="P54" s="60"/>
      <c r="Q54" s="60"/>
      <c r="R54" s="60"/>
      <c r="S54" s="60"/>
      <c r="T54" s="60"/>
      <c r="U54" s="60"/>
      <c r="V54" s="60"/>
      <c r="W54" s="60"/>
      <c r="X54" s="60"/>
      <c r="Y54" s="60"/>
      <c r="Z54" s="60"/>
      <c r="AA54" s="60"/>
      <c r="AB54" s="60"/>
      <c r="AC54" s="126"/>
      <c r="AD54" s="60"/>
      <c r="AE54" s="60"/>
      <c r="AF54" s="60"/>
      <c r="AG54" s="60"/>
      <c r="AH54" s="60"/>
      <c r="AI54" s="60"/>
      <c r="AJ54" s="60"/>
      <c r="AK54" s="60"/>
      <c r="AL54" s="60"/>
      <c r="AM54" s="60"/>
      <c r="AN54" s="60"/>
      <c r="AO54" s="60"/>
      <c r="AP54" s="60"/>
      <c r="AQ54" s="126"/>
      <c r="AR54" s="60"/>
      <c r="AS54" s="60"/>
      <c r="AT54" s="60"/>
      <c r="AU54" s="60"/>
      <c r="AV54" s="60"/>
      <c r="AW54" s="60"/>
      <c r="AX54" s="60"/>
      <c r="AY54" s="60"/>
      <c r="AZ54" s="60"/>
      <c r="BA54" s="60"/>
      <c r="BB54" s="60"/>
      <c r="BC54" s="60"/>
      <c r="BD54" s="60"/>
      <c r="BE54" s="126"/>
      <c r="BF54" s="60"/>
      <c r="BG54" s="60"/>
      <c r="BH54" s="60"/>
      <c r="BI54" s="60"/>
      <c r="BJ54" s="60"/>
      <c r="BK54" s="60"/>
      <c r="BL54" s="60"/>
      <c r="BM54" s="60"/>
      <c r="BN54" s="60"/>
      <c r="BO54" s="60"/>
      <c r="BP54" s="60"/>
      <c r="BQ54" s="60"/>
      <c r="BR54" s="60"/>
    </row>
    <row r="55" spans="1:70">
      <c r="B55" s="137"/>
      <c r="C55" s="125"/>
      <c r="D55" s="137"/>
      <c r="E55" s="125"/>
      <c r="F55" s="137"/>
      <c r="G55" s="125"/>
      <c r="H55" s="137"/>
      <c r="I55" s="125"/>
      <c r="J55" s="137"/>
      <c r="K55" s="125"/>
      <c r="L55" s="137"/>
      <c r="M55" s="125"/>
      <c r="N55" s="137"/>
      <c r="O55" s="60"/>
      <c r="P55" s="60"/>
      <c r="Q55" s="60"/>
      <c r="R55" s="60"/>
      <c r="S55" s="60"/>
      <c r="T55" s="60"/>
      <c r="U55" s="60"/>
      <c r="V55" s="60"/>
      <c r="W55" s="60"/>
      <c r="X55" s="60"/>
      <c r="Y55" s="60"/>
      <c r="Z55" s="60"/>
      <c r="AA55" s="60"/>
      <c r="AB55" s="60"/>
      <c r="AC55" s="126"/>
      <c r="AD55" s="60"/>
      <c r="AE55" s="60"/>
      <c r="AF55" s="60"/>
      <c r="AG55" s="60"/>
      <c r="AH55" s="60"/>
      <c r="AI55" s="60"/>
      <c r="AJ55" s="60"/>
      <c r="AK55" s="60"/>
      <c r="AL55" s="60"/>
      <c r="AM55" s="60"/>
      <c r="AN55" s="60"/>
      <c r="AO55" s="60"/>
      <c r="AP55" s="60"/>
      <c r="AQ55" s="126"/>
      <c r="AR55" s="60"/>
      <c r="AS55" s="60"/>
      <c r="AT55" s="60"/>
      <c r="AU55" s="60"/>
      <c r="AV55" s="60"/>
      <c r="AW55" s="60"/>
      <c r="AX55" s="60"/>
      <c r="AY55" s="60"/>
      <c r="AZ55" s="60"/>
      <c r="BA55" s="60"/>
      <c r="BB55" s="60"/>
      <c r="BC55" s="60"/>
      <c r="BD55" s="60"/>
      <c r="BE55" s="126"/>
      <c r="BF55" s="60"/>
      <c r="BG55" s="60"/>
      <c r="BH55" s="60"/>
      <c r="BI55" s="60"/>
      <c r="BJ55" s="60"/>
      <c r="BK55" s="60"/>
      <c r="BL55" s="60"/>
      <c r="BM55" s="60"/>
      <c r="BN55" s="60"/>
      <c r="BO55" s="60"/>
      <c r="BP55" s="60"/>
      <c r="BQ55" s="60"/>
      <c r="BR55" s="60"/>
    </row>
    <row r="56" spans="1:70">
      <c r="B56" s="137"/>
      <c r="C56" s="125"/>
      <c r="D56" s="137"/>
      <c r="E56" s="125"/>
      <c r="F56" s="137"/>
      <c r="G56" s="125"/>
      <c r="H56" s="137"/>
      <c r="I56" s="125"/>
      <c r="J56" s="137"/>
      <c r="K56" s="125"/>
      <c r="L56" s="137"/>
      <c r="M56" s="125"/>
      <c r="N56" s="137"/>
      <c r="O56" s="60"/>
      <c r="P56" s="60"/>
      <c r="Q56" s="60"/>
      <c r="R56" s="60"/>
      <c r="S56" s="60"/>
      <c r="T56" s="60"/>
      <c r="U56" s="60"/>
      <c r="V56" s="60"/>
      <c r="W56" s="60"/>
      <c r="X56" s="60"/>
      <c r="Y56" s="60"/>
      <c r="Z56" s="60"/>
      <c r="AA56" s="60"/>
      <c r="AB56" s="60"/>
      <c r="AC56" s="126"/>
      <c r="AD56" s="60"/>
      <c r="AE56" s="60"/>
      <c r="AF56" s="60"/>
      <c r="AG56" s="60"/>
      <c r="AH56" s="60"/>
      <c r="AI56" s="60"/>
      <c r="AJ56" s="60"/>
      <c r="AK56" s="60"/>
      <c r="AL56" s="60"/>
      <c r="AM56" s="60"/>
      <c r="AN56" s="60"/>
      <c r="AO56" s="60"/>
      <c r="AP56" s="60"/>
      <c r="AQ56" s="126"/>
      <c r="AR56" s="60"/>
      <c r="AS56" s="60"/>
      <c r="AT56" s="60"/>
      <c r="AU56" s="60"/>
      <c r="AV56" s="60"/>
      <c r="AW56" s="60"/>
      <c r="AX56" s="60"/>
      <c r="AY56" s="60"/>
      <c r="AZ56" s="60"/>
      <c r="BA56" s="60"/>
      <c r="BB56" s="60"/>
      <c r="BC56" s="60"/>
      <c r="BD56" s="60"/>
      <c r="BE56" s="126"/>
      <c r="BF56" s="60"/>
      <c r="BG56" s="60"/>
      <c r="BH56" s="60"/>
      <c r="BI56" s="60"/>
      <c r="BJ56" s="60"/>
      <c r="BK56" s="60"/>
      <c r="BL56" s="60"/>
      <c r="BM56" s="60"/>
      <c r="BN56" s="60"/>
      <c r="BO56" s="60"/>
      <c r="BP56" s="60"/>
      <c r="BQ56" s="60"/>
      <c r="BR56" s="60"/>
    </row>
    <row r="57" spans="1:70">
      <c r="B57" s="137"/>
      <c r="C57" s="125"/>
      <c r="D57" s="137"/>
      <c r="E57" s="125"/>
      <c r="F57" s="134"/>
      <c r="G57" s="125"/>
      <c r="H57" s="133"/>
      <c r="I57" s="125"/>
      <c r="J57" s="133"/>
      <c r="K57" s="125"/>
      <c r="L57" s="133"/>
      <c r="M57" s="125"/>
      <c r="N57" s="133"/>
      <c r="O57" s="60"/>
      <c r="P57" s="74"/>
      <c r="Q57" s="60"/>
      <c r="R57" s="74"/>
      <c r="S57" s="60"/>
      <c r="T57" s="65"/>
      <c r="U57" s="60"/>
      <c r="V57" s="74"/>
      <c r="W57" s="60"/>
      <c r="X57" s="65"/>
      <c r="Y57" s="60"/>
      <c r="Z57" s="74"/>
      <c r="AA57" s="60"/>
      <c r="AB57" s="74"/>
      <c r="AC57" s="126"/>
      <c r="AD57" s="65"/>
      <c r="AE57" s="60"/>
      <c r="AF57" s="65"/>
      <c r="AG57" s="60"/>
      <c r="AH57" s="65"/>
      <c r="AI57" s="60"/>
      <c r="AJ57" s="65"/>
      <c r="AK57" s="60"/>
      <c r="AL57" s="74"/>
      <c r="AM57" s="60"/>
      <c r="AN57" s="74"/>
      <c r="AO57" s="60"/>
      <c r="AP57" s="65"/>
      <c r="AQ57" s="126"/>
      <c r="AR57" s="65"/>
      <c r="AS57" s="60"/>
      <c r="AT57" s="65"/>
      <c r="AU57" s="60"/>
      <c r="AV57" s="65"/>
      <c r="AW57" s="60"/>
      <c r="AX57" s="65"/>
      <c r="AY57" s="60"/>
      <c r="AZ57" s="65"/>
      <c r="BA57" s="60"/>
      <c r="BB57" s="65"/>
      <c r="BC57" s="60"/>
      <c r="BD57" s="65"/>
      <c r="BE57" s="126"/>
      <c r="BF57" s="65"/>
      <c r="BG57" s="60"/>
      <c r="BH57" s="65"/>
      <c r="BI57" s="60"/>
      <c r="BJ57" s="65"/>
      <c r="BK57" s="60"/>
      <c r="BL57" s="65"/>
      <c r="BM57" s="60"/>
      <c r="BN57" s="65"/>
      <c r="BO57" s="60"/>
      <c r="BP57" s="65"/>
      <c r="BQ57" s="60"/>
      <c r="BR57" s="65"/>
    </row>
    <row r="58" spans="1:70" ht="6.95" customHeight="1">
      <c r="B58" s="138"/>
      <c r="C58" s="137"/>
      <c r="D58" s="138"/>
      <c r="E58" s="137"/>
      <c r="F58" s="138"/>
      <c r="G58" s="137"/>
      <c r="H58" s="137"/>
      <c r="I58" s="137"/>
      <c r="J58" s="137"/>
      <c r="K58" s="137"/>
      <c r="L58" s="137"/>
      <c r="M58" s="125"/>
      <c r="N58" s="137"/>
      <c r="O58" s="60"/>
      <c r="P58" s="140"/>
      <c r="Q58" s="139"/>
      <c r="R58" s="140"/>
      <c r="S58" s="139"/>
      <c r="T58" s="135"/>
      <c r="U58" s="139"/>
      <c r="V58" s="140"/>
      <c r="W58" s="139"/>
      <c r="X58" s="139"/>
      <c r="Y58" s="139"/>
      <c r="Z58" s="140"/>
      <c r="AA58" s="60"/>
      <c r="AB58" s="140"/>
      <c r="AC58" s="126"/>
      <c r="AD58" s="135"/>
      <c r="AE58" s="139"/>
      <c r="AF58" s="139"/>
      <c r="AG58" s="139"/>
      <c r="AH58" s="139"/>
      <c r="AI58" s="139"/>
      <c r="AJ58" s="139"/>
      <c r="AK58" s="139"/>
      <c r="AL58" s="140"/>
      <c r="AM58" s="135"/>
      <c r="AN58" s="140"/>
      <c r="AO58" s="60"/>
      <c r="AP58" s="139"/>
      <c r="AQ58" s="126"/>
      <c r="AR58" s="140"/>
      <c r="AS58" s="139"/>
      <c r="AT58" s="135"/>
      <c r="AU58" s="139"/>
      <c r="AV58" s="140"/>
      <c r="AW58" s="139"/>
      <c r="AX58" s="139"/>
      <c r="AY58" s="139"/>
      <c r="AZ58" s="135"/>
      <c r="BA58" s="139"/>
      <c r="BB58" s="139"/>
      <c r="BC58" s="60"/>
      <c r="BD58" s="139"/>
      <c r="BE58" s="126"/>
      <c r="BF58" s="139"/>
      <c r="BG58" s="139"/>
      <c r="BH58" s="140"/>
      <c r="BI58" s="139"/>
      <c r="BJ58" s="140"/>
      <c r="BK58" s="139"/>
      <c r="BL58" s="139"/>
      <c r="BM58" s="139"/>
      <c r="BN58" s="140"/>
      <c r="BO58" s="139"/>
      <c r="BP58" s="135"/>
      <c r="BQ58" s="60"/>
      <c r="BR58" s="135"/>
    </row>
    <row r="59" spans="1:70" ht="13.5" thickBot="1">
      <c r="B59" s="142">
        <f>SUM(B52:B57)</f>
        <v>0</v>
      </c>
      <c r="C59" s="125"/>
      <c r="D59" s="142">
        <f>SUM(D52:D57)</f>
        <v>0</v>
      </c>
      <c r="E59" s="125"/>
      <c r="F59" s="142">
        <f>SUM(F52:F57)</f>
        <v>0</v>
      </c>
      <c r="G59" s="125"/>
      <c r="H59" s="142">
        <f>SUM(H52:H57)</f>
        <v>0</v>
      </c>
      <c r="I59" s="125"/>
      <c r="J59" s="142">
        <f>SUM(J52:J57)</f>
        <v>-2</v>
      </c>
      <c r="K59" s="125"/>
      <c r="L59" s="142">
        <f>SUM(L52:L57)</f>
        <v>0</v>
      </c>
      <c r="M59" s="125"/>
      <c r="N59" s="142">
        <f>SUM(N52:N57)</f>
        <v>-2</v>
      </c>
      <c r="O59" s="60"/>
      <c r="P59" s="60">
        <f>SUM(P52:P57)</f>
        <v>-8</v>
      </c>
      <c r="Q59" s="60"/>
      <c r="R59" s="60">
        <f>SUM(R52:R57)</f>
        <v>0</v>
      </c>
      <c r="S59" s="60"/>
      <c r="T59" s="60">
        <f>SUM(T52:T57)</f>
        <v>-2</v>
      </c>
      <c r="U59" s="60"/>
      <c r="V59" s="73">
        <f>SUM(V52:V57)</f>
        <v>-35</v>
      </c>
      <c r="W59" s="60"/>
      <c r="X59" s="73">
        <f>SUM(X52:X57)</f>
        <v>-9</v>
      </c>
      <c r="Y59" s="60"/>
      <c r="Z59" s="60">
        <f>SUM(Z52:Z57)</f>
        <v>0</v>
      </c>
      <c r="AA59" s="60"/>
      <c r="AB59" s="73">
        <f>SUM(AB52:AB57)</f>
        <v>-54</v>
      </c>
      <c r="AC59" s="126"/>
      <c r="AD59" s="74">
        <f>SUM(AD52:AD57)</f>
        <v>-53</v>
      </c>
      <c r="AE59" s="60"/>
      <c r="AF59" s="73">
        <f>SUM(AF52:AF57)</f>
        <v>0</v>
      </c>
      <c r="AG59" s="60"/>
      <c r="AH59" s="60">
        <f>SUM(AH52:AH57)</f>
        <v>0</v>
      </c>
      <c r="AI59" s="60"/>
      <c r="AJ59" s="73">
        <f>SUM(AJ52:AJ57)</f>
        <v>0</v>
      </c>
      <c r="AK59" s="60"/>
      <c r="AL59" s="74">
        <f>SUM(AL52:AL57)</f>
        <v>-2</v>
      </c>
      <c r="AM59" s="60"/>
      <c r="AN59" s="74"/>
      <c r="AO59" s="60"/>
      <c r="AP59" s="60">
        <f t="shared" si="8"/>
        <v>-55</v>
      </c>
      <c r="AQ59" s="126"/>
      <c r="AR59" s="60">
        <f>SUM(AR52:AR57)</f>
        <v>-4</v>
      </c>
      <c r="AS59" s="60"/>
      <c r="AT59" s="73">
        <f>SUM(AT52:AT57)</f>
        <v>0</v>
      </c>
      <c r="AU59" s="60"/>
      <c r="AV59" s="60">
        <f>SUM(AV52:AV57)</f>
        <v>3</v>
      </c>
      <c r="AW59" s="60"/>
      <c r="AX59" s="60">
        <f>SUM(AX52:AX57)</f>
        <v>0</v>
      </c>
      <c r="AY59" s="60"/>
      <c r="AZ59" s="73">
        <f>SUM(AZ52:AZ57)</f>
        <v>-3</v>
      </c>
      <c r="BA59" s="60"/>
      <c r="BB59" s="73"/>
      <c r="BC59" s="60"/>
      <c r="BD59" s="60">
        <f t="shared" si="9"/>
        <v>-4</v>
      </c>
      <c r="BE59" s="126"/>
      <c r="BF59" s="73">
        <f>SUM(BF52:BF57)</f>
        <v>-1</v>
      </c>
      <c r="BG59" s="60"/>
      <c r="BH59" s="73">
        <f>SUM(BH52:BH57)</f>
        <v>0</v>
      </c>
      <c r="BI59" s="60"/>
      <c r="BJ59" s="60">
        <f>SUM(BJ52:BJ57)</f>
        <v>-5</v>
      </c>
      <c r="BK59" s="60"/>
      <c r="BL59" s="73">
        <f>SUM(BL52:BL57)</f>
        <v>0</v>
      </c>
      <c r="BM59" s="60"/>
      <c r="BN59" s="60">
        <f>SUM(BN52:BN57)</f>
        <v>-2</v>
      </c>
      <c r="BO59" s="60"/>
      <c r="BP59" s="74">
        <f>SUM(BP52:BP57)</f>
        <v>0</v>
      </c>
      <c r="BQ59" s="60"/>
      <c r="BR59" s="74">
        <f>SUM(BR52:BR57)</f>
        <v>-8</v>
      </c>
    </row>
    <row r="60" spans="1:70" s="158" customFormat="1">
      <c r="A60" s="157"/>
      <c r="B60" s="137"/>
      <c r="C60" s="125"/>
      <c r="D60" s="137"/>
      <c r="E60" s="125"/>
      <c r="F60" s="137"/>
      <c r="G60" s="125"/>
      <c r="H60" s="137"/>
      <c r="I60" s="125"/>
      <c r="J60" s="137"/>
      <c r="K60" s="125"/>
      <c r="L60" s="137"/>
      <c r="M60" s="125"/>
      <c r="N60" s="137"/>
      <c r="O60" s="60"/>
      <c r="P60" s="156"/>
      <c r="Q60" s="139"/>
      <c r="R60" s="156"/>
      <c r="S60" s="139"/>
      <c r="T60" s="156"/>
      <c r="U60" s="139"/>
      <c r="V60" s="139"/>
      <c r="W60" s="139"/>
      <c r="X60" s="139"/>
      <c r="Y60" s="139"/>
      <c r="Z60" s="156"/>
      <c r="AA60" s="60"/>
      <c r="AB60" s="139"/>
      <c r="AC60" s="126"/>
      <c r="AD60" s="156"/>
      <c r="AE60" s="139"/>
      <c r="AF60" s="139"/>
      <c r="AG60" s="139"/>
      <c r="AH60" s="156"/>
      <c r="AI60" s="139"/>
      <c r="AJ60" s="139"/>
      <c r="AK60" s="139"/>
      <c r="AL60" s="156"/>
      <c r="AM60" s="139"/>
      <c r="AN60" s="156"/>
      <c r="AO60" s="60"/>
      <c r="AP60" s="156"/>
      <c r="AQ60" s="126"/>
      <c r="AR60" s="156"/>
      <c r="AS60" s="139"/>
      <c r="AT60" s="139"/>
      <c r="AU60" s="139"/>
      <c r="AV60" s="156"/>
      <c r="AW60" s="139"/>
      <c r="AX60" s="156"/>
      <c r="AY60" s="139"/>
      <c r="AZ60" s="139"/>
      <c r="BA60" s="139"/>
      <c r="BB60" s="139"/>
      <c r="BC60" s="60"/>
      <c r="BD60" s="156"/>
      <c r="BE60" s="126"/>
      <c r="BF60" s="139"/>
      <c r="BG60" s="139"/>
      <c r="BH60" s="139"/>
      <c r="BI60" s="139"/>
      <c r="BJ60" s="156"/>
      <c r="BK60" s="139"/>
      <c r="BL60" s="139"/>
      <c r="BM60" s="139"/>
      <c r="BN60" s="156"/>
      <c r="BO60" s="139"/>
      <c r="BP60" s="156"/>
      <c r="BQ60" s="60"/>
      <c r="BR60" s="156"/>
    </row>
    <row r="61" spans="1:70" ht="12" customHeight="1">
      <c r="A61" s="16" t="s">
        <v>47</v>
      </c>
      <c r="B61" s="137"/>
      <c r="C61" s="125"/>
      <c r="D61" s="137"/>
      <c r="E61" s="125"/>
      <c r="F61" s="137"/>
      <c r="G61" s="125"/>
      <c r="H61" s="137"/>
      <c r="I61" s="125"/>
      <c r="J61" s="137"/>
      <c r="K61" s="125"/>
      <c r="L61" s="137"/>
      <c r="M61" s="125"/>
      <c r="N61" s="137"/>
      <c r="O61" s="74"/>
      <c r="P61" s="70"/>
      <c r="Q61" s="70"/>
      <c r="R61" s="70"/>
      <c r="S61" s="70"/>
      <c r="T61" s="70"/>
      <c r="U61" s="70"/>
      <c r="V61" s="70"/>
      <c r="W61" s="70"/>
      <c r="X61" s="70"/>
      <c r="Y61" s="70"/>
      <c r="Z61" s="70"/>
      <c r="AA61" s="70"/>
      <c r="AB61" s="70"/>
      <c r="AC61" s="144"/>
      <c r="AD61" s="70"/>
      <c r="AE61" s="70"/>
      <c r="AF61" s="70"/>
      <c r="AG61" s="70"/>
      <c r="AH61" s="70"/>
      <c r="AI61" s="70"/>
      <c r="AJ61" s="70"/>
      <c r="AK61" s="70"/>
      <c r="AL61" s="70"/>
      <c r="AM61" s="70"/>
      <c r="AN61" s="70"/>
      <c r="AO61" s="70"/>
      <c r="AP61" s="70"/>
      <c r="AQ61" s="144"/>
      <c r="AR61" s="70"/>
      <c r="AS61" s="70"/>
      <c r="AT61" s="70"/>
      <c r="AU61" s="70"/>
      <c r="AV61" s="70"/>
      <c r="AW61" s="70"/>
      <c r="AX61" s="70"/>
      <c r="AY61" s="70"/>
      <c r="AZ61" s="70"/>
      <c r="BA61" s="70"/>
      <c r="BB61" s="70"/>
      <c r="BC61" s="70"/>
      <c r="BD61" s="70"/>
      <c r="BE61" s="144"/>
      <c r="BF61" s="70"/>
      <c r="BG61" s="70"/>
      <c r="BH61" s="70"/>
      <c r="BI61" s="70"/>
      <c r="BJ61" s="70"/>
      <c r="BK61" s="70"/>
      <c r="BL61" s="70"/>
      <c r="BM61" s="70"/>
      <c r="BN61" s="70"/>
      <c r="BO61" s="70"/>
      <c r="BP61" s="70"/>
      <c r="BQ61" s="70"/>
      <c r="BR61" s="70"/>
    </row>
    <row r="62" spans="1:70" ht="6.95" customHeight="1">
      <c r="A62" s="16"/>
      <c r="B62" s="137"/>
      <c r="C62" s="125"/>
      <c r="D62" s="137"/>
      <c r="E62" s="125"/>
      <c r="F62" s="137"/>
      <c r="G62" s="125"/>
      <c r="H62" s="137"/>
      <c r="I62" s="125"/>
      <c r="J62" s="137"/>
      <c r="K62" s="125"/>
      <c r="L62" s="137"/>
      <c r="M62" s="125"/>
      <c r="N62" s="137"/>
      <c r="O62" s="74"/>
      <c r="P62" s="70"/>
      <c r="Q62" s="70"/>
      <c r="R62" s="70"/>
      <c r="S62" s="70"/>
      <c r="T62" s="70"/>
      <c r="U62" s="70"/>
      <c r="V62" s="70"/>
      <c r="W62" s="70"/>
      <c r="X62" s="70"/>
      <c r="Y62" s="70"/>
      <c r="Z62" s="70"/>
      <c r="AA62" s="70"/>
      <c r="AB62" s="70"/>
      <c r="AC62" s="144"/>
      <c r="AD62" s="70"/>
      <c r="AE62" s="70"/>
      <c r="AF62" s="70"/>
      <c r="AG62" s="70"/>
      <c r="AH62" s="70"/>
      <c r="AI62" s="70"/>
      <c r="AJ62" s="70"/>
      <c r="AK62" s="70"/>
      <c r="AL62" s="70"/>
      <c r="AM62" s="70"/>
      <c r="AN62" s="70"/>
      <c r="AO62" s="70"/>
      <c r="AP62" s="70"/>
      <c r="AQ62" s="144"/>
      <c r="AR62" s="70"/>
      <c r="AS62" s="70"/>
      <c r="AT62" s="70"/>
      <c r="AU62" s="70"/>
      <c r="AV62" s="70"/>
      <c r="AW62" s="70"/>
      <c r="AX62" s="70"/>
      <c r="AY62" s="70"/>
      <c r="AZ62" s="70"/>
      <c r="BA62" s="70"/>
      <c r="BB62" s="70"/>
      <c r="BC62" s="70"/>
      <c r="BD62" s="70"/>
      <c r="BE62" s="144"/>
      <c r="BF62" s="70"/>
      <c r="BG62" s="70"/>
      <c r="BH62" s="70"/>
      <c r="BI62" s="70"/>
      <c r="BJ62" s="70"/>
      <c r="BK62" s="70"/>
      <c r="BL62" s="70"/>
      <c r="BM62" s="70"/>
      <c r="BN62" s="70"/>
      <c r="BO62" s="70"/>
      <c r="BP62" s="70"/>
      <c r="BQ62" s="70"/>
      <c r="BR62" s="70"/>
    </row>
    <row r="63" spans="1:70" ht="6.95" customHeight="1">
      <c r="A63" s="75"/>
      <c r="B63" s="148"/>
      <c r="C63" s="149"/>
      <c r="D63" s="148"/>
      <c r="E63" s="148"/>
      <c r="F63" s="148"/>
      <c r="G63" s="149"/>
      <c r="H63" s="148"/>
      <c r="I63" s="149"/>
      <c r="J63" s="148"/>
      <c r="K63" s="149"/>
      <c r="L63" s="148"/>
      <c r="M63" s="150"/>
      <c r="N63" s="148"/>
      <c r="O63" s="60"/>
      <c r="P63" s="151"/>
      <c r="Q63" s="151"/>
      <c r="R63" s="151"/>
      <c r="S63" s="151"/>
      <c r="T63" s="151"/>
      <c r="U63" s="151"/>
      <c r="V63" s="151"/>
      <c r="W63" s="151"/>
      <c r="X63" s="151"/>
      <c r="Y63" s="151"/>
      <c r="Z63" s="151"/>
      <c r="AA63" s="60"/>
      <c r="AB63" s="151"/>
      <c r="AC63" s="126"/>
      <c r="AD63" s="151"/>
      <c r="AE63" s="151"/>
      <c r="AF63" s="151"/>
      <c r="AG63" s="151"/>
      <c r="AH63" s="151"/>
      <c r="AI63" s="151"/>
      <c r="AJ63" s="151"/>
      <c r="AK63" s="151"/>
      <c r="AL63" s="151"/>
      <c r="AM63" s="151"/>
      <c r="AN63" s="151"/>
      <c r="AO63" s="60"/>
      <c r="AP63" s="151"/>
      <c r="AQ63" s="126"/>
      <c r="AR63" s="151"/>
      <c r="AS63" s="151"/>
      <c r="AT63" s="151"/>
      <c r="AU63" s="151"/>
      <c r="AV63" s="151"/>
      <c r="AW63" s="151"/>
      <c r="AX63" s="151"/>
      <c r="AY63" s="151"/>
      <c r="AZ63" s="151"/>
      <c r="BA63" s="151"/>
      <c r="BB63" s="151"/>
      <c r="BC63" s="60"/>
      <c r="BD63" s="151"/>
      <c r="BE63" s="126"/>
      <c r="BF63" s="151"/>
      <c r="BG63" s="151"/>
      <c r="BH63" s="151"/>
      <c r="BI63" s="151"/>
      <c r="BJ63" s="151"/>
      <c r="BK63" s="151"/>
      <c r="BL63" s="151"/>
      <c r="BM63" s="151"/>
      <c r="BN63" s="151"/>
      <c r="BO63" s="151"/>
      <c r="BP63" s="151"/>
      <c r="BQ63" s="60"/>
      <c r="BR63" s="151"/>
    </row>
    <row r="64" spans="1:70">
      <c r="A64" s="75" t="s">
        <v>44</v>
      </c>
      <c r="B64" s="125">
        <v>970.51769873186004</v>
      </c>
      <c r="C64" s="125"/>
      <c r="D64" s="125">
        <v>577.49487840938195</v>
      </c>
      <c r="E64" s="125"/>
      <c r="F64" s="125">
        <v>548.35743716301397</v>
      </c>
      <c r="G64" s="125"/>
      <c r="H64" s="125">
        <v>52.238745987084705</v>
      </c>
      <c r="I64" s="125"/>
      <c r="J64" s="125">
        <v>-42.109871530354596</v>
      </c>
      <c r="K64" s="125"/>
      <c r="L64" s="125">
        <v>0.107367936769507</v>
      </c>
      <c r="M64" s="125">
        <f>+N64-SUM(B64:L64)</f>
        <v>5.3496421842282871E-3</v>
      </c>
      <c r="N64" s="125">
        <v>2106.61160633994</v>
      </c>
      <c r="O64" s="74"/>
      <c r="P64" s="159">
        <v>910.69423818617202</v>
      </c>
      <c r="Q64" s="159"/>
      <c r="R64" s="159">
        <v>492.78970744560701</v>
      </c>
      <c r="S64" s="159"/>
      <c r="T64" s="159">
        <v>473.46743970697906</v>
      </c>
      <c r="U64" s="159"/>
      <c r="V64" s="159">
        <v>12.206795715259599</v>
      </c>
      <c r="W64" s="159"/>
      <c r="X64" s="60">
        <v>-77.174356596366295</v>
      </c>
      <c r="Y64" s="159"/>
      <c r="Z64" s="160">
        <v>8.05463160098382E-4</v>
      </c>
      <c r="AA64" s="160"/>
      <c r="AB64" s="160">
        <v>1811.9666828147799</v>
      </c>
      <c r="AC64" s="161"/>
      <c r="AD64" s="160">
        <v>964</v>
      </c>
      <c r="AE64" s="160"/>
      <c r="AF64" s="160">
        <v>534</v>
      </c>
      <c r="AG64" s="160"/>
      <c r="AH64" s="160">
        <v>420</v>
      </c>
      <c r="AI64" s="160"/>
      <c r="AJ64" s="160">
        <v>59</v>
      </c>
      <c r="AK64" s="160"/>
      <c r="AL64" s="160">
        <v>95</v>
      </c>
      <c r="AM64" s="160"/>
      <c r="AN64" s="160">
        <v>0</v>
      </c>
      <c r="AO64" s="160"/>
      <c r="AP64" s="160">
        <v>2072</v>
      </c>
      <c r="AQ64" s="161"/>
      <c r="AR64" s="160">
        <v>888</v>
      </c>
      <c r="AS64" s="160"/>
      <c r="AT64" s="160">
        <v>557</v>
      </c>
      <c r="AU64" s="160"/>
      <c r="AV64" s="160">
        <v>495</v>
      </c>
      <c r="AW64" s="160"/>
      <c r="AX64" s="160">
        <v>67</v>
      </c>
      <c r="AY64" s="160"/>
      <c r="AZ64" s="160">
        <v>40</v>
      </c>
      <c r="BA64" s="160"/>
      <c r="BB64" s="160">
        <v>0</v>
      </c>
      <c r="BC64" s="160"/>
      <c r="BD64" s="160">
        <v>2047</v>
      </c>
      <c r="BE64" s="161"/>
      <c r="BF64" s="160">
        <v>979</v>
      </c>
      <c r="BG64" s="160"/>
      <c r="BH64" s="160">
        <v>526</v>
      </c>
      <c r="BI64" s="160"/>
      <c r="BJ64" s="160">
        <v>583</v>
      </c>
      <c r="BK64" s="160"/>
      <c r="BL64" s="160">
        <v>70</v>
      </c>
      <c r="BM64" s="160"/>
      <c r="BN64" s="160">
        <v>0</v>
      </c>
      <c r="BO64" s="160"/>
      <c r="BP64" s="160">
        <v>0</v>
      </c>
      <c r="BQ64" s="160"/>
      <c r="BR64" s="160">
        <f>+SUM(BF64:BP64)</f>
        <v>2158</v>
      </c>
    </row>
    <row r="65" spans="1:73">
      <c r="A65" s="20" t="s">
        <v>8</v>
      </c>
      <c r="B65" s="125"/>
      <c r="C65" s="125"/>
      <c r="D65" s="125"/>
      <c r="E65" s="125"/>
      <c r="F65" s="125"/>
      <c r="G65" s="125"/>
      <c r="H65" s="125"/>
      <c r="I65" s="125"/>
      <c r="J65" s="125"/>
      <c r="K65" s="125"/>
      <c r="L65" s="125"/>
      <c r="M65" s="125"/>
      <c r="N65" s="125"/>
      <c r="O65" s="60"/>
      <c r="P65" s="60">
        <v>-1</v>
      </c>
      <c r="Q65" s="160"/>
      <c r="R65" s="60">
        <v>-1</v>
      </c>
      <c r="S65" s="160"/>
      <c r="T65" s="160">
        <v>0</v>
      </c>
      <c r="U65" s="160"/>
      <c r="V65" s="160">
        <v>0</v>
      </c>
      <c r="W65" s="160"/>
      <c r="X65" s="60">
        <v>1</v>
      </c>
      <c r="Y65" s="160"/>
      <c r="Z65" s="160">
        <v>0</v>
      </c>
      <c r="AA65" s="160"/>
      <c r="AB65" s="60">
        <v>-1</v>
      </c>
      <c r="AC65" s="161"/>
      <c r="AD65" s="60">
        <v>-2</v>
      </c>
      <c r="AE65" s="160"/>
      <c r="AF65" s="60">
        <v>-1</v>
      </c>
      <c r="AG65" s="160"/>
      <c r="AH65" s="160">
        <v>0</v>
      </c>
      <c r="AI65" s="160"/>
      <c r="AJ65" s="160">
        <v>0</v>
      </c>
      <c r="AK65" s="160"/>
      <c r="AL65" s="160">
        <v>0</v>
      </c>
      <c r="AM65" s="160"/>
      <c r="AN65" s="160">
        <v>0</v>
      </c>
      <c r="AO65" s="160"/>
      <c r="AP65" s="60">
        <v>-3</v>
      </c>
      <c r="AQ65" s="161"/>
      <c r="AR65" s="160">
        <v>0</v>
      </c>
      <c r="AS65" s="160"/>
      <c r="AT65" s="160">
        <v>0</v>
      </c>
      <c r="AU65" s="160"/>
      <c r="AV65" s="160">
        <v>2</v>
      </c>
      <c r="AW65" s="160"/>
      <c r="AX65" s="160">
        <v>0</v>
      </c>
      <c r="AY65" s="160"/>
      <c r="AZ65" s="160">
        <v>0</v>
      </c>
      <c r="BA65" s="160"/>
      <c r="BB65" s="160">
        <v>0</v>
      </c>
      <c r="BC65" s="160"/>
      <c r="BD65" s="160">
        <v>2</v>
      </c>
      <c r="BE65" s="161"/>
      <c r="BF65" s="160">
        <v>0</v>
      </c>
      <c r="BG65" s="160"/>
      <c r="BH65" s="160">
        <v>0</v>
      </c>
      <c r="BI65" s="160"/>
      <c r="BJ65" s="160">
        <v>0</v>
      </c>
      <c r="BK65" s="160"/>
      <c r="BL65" s="160">
        <v>0</v>
      </c>
      <c r="BM65" s="160"/>
      <c r="BN65" s="160">
        <v>1</v>
      </c>
      <c r="BO65" s="160"/>
      <c r="BP65" s="160">
        <v>0</v>
      </c>
      <c r="BQ65" s="160"/>
      <c r="BR65" s="160">
        <v>1</v>
      </c>
    </row>
    <row r="66" spans="1:73">
      <c r="A66" s="20" t="s">
        <v>76</v>
      </c>
      <c r="B66" s="125"/>
      <c r="C66" s="125"/>
      <c r="D66" s="125"/>
      <c r="E66" s="125"/>
      <c r="F66" s="125"/>
      <c r="G66" s="125"/>
      <c r="H66" s="125"/>
      <c r="I66" s="125"/>
      <c r="J66" s="125"/>
      <c r="K66" s="125"/>
      <c r="L66" s="125"/>
      <c r="M66" s="125"/>
      <c r="N66" s="125"/>
      <c r="O66" s="60"/>
      <c r="P66" s="160"/>
      <c r="Q66" s="160"/>
      <c r="R66" s="160"/>
      <c r="S66" s="160"/>
      <c r="T66" s="160"/>
      <c r="U66" s="160"/>
      <c r="V66" s="160"/>
      <c r="W66" s="160"/>
      <c r="X66" s="160"/>
      <c r="Y66" s="160"/>
      <c r="Z66" s="160"/>
      <c r="AA66" s="160"/>
      <c r="AB66" s="160"/>
      <c r="AC66" s="161"/>
      <c r="AD66" s="160"/>
      <c r="AE66" s="160"/>
      <c r="AF66" s="160"/>
      <c r="AG66" s="160"/>
      <c r="AH66" s="160"/>
      <c r="AI66" s="160"/>
      <c r="AJ66" s="160"/>
      <c r="AK66" s="160"/>
      <c r="AL66" s="160"/>
      <c r="AM66" s="160"/>
      <c r="AN66" s="160"/>
      <c r="AO66" s="160"/>
      <c r="AP66" s="160"/>
      <c r="AQ66" s="161"/>
      <c r="AR66" s="160"/>
      <c r="AS66" s="160"/>
      <c r="AT66" s="160"/>
      <c r="AU66" s="160"/>
      <c r="AV66" s="160"/>
      <c r="AW66" s="160"/>
      <c r="AX66" s="160"/>
      <c r="AY66" s="160"/>
      <c r="AZ66" s="160"/>
      <c r="BA66" s="160"/>
      <c r="BB66" s="160"/>
      <c r="BC66" s="160"/>
      <c r="BD66" s="160"/>
      <c r="BE66" s="161"/>
      <c r="BF66" s="160"/>
      <c r="BG66" s="160"/>
      <c r="BH66" s="160"/>
      <c r="BI66" s="160"/>
      <c r="BJ66" s="160"/>
      <c r="BK66" s="160"/>
      <c r="BL66" s="160"/>
      <c r="BM66" s="160"/>
      <c r="BN66" s="160"/>
      <c r="BO66" s="160"/>
      <c r="BP66" s="160"/>
      <c r="BQ66" s="160"/>
      <c r="BR66" s="160"/>
    </row>
    <row r="67" spans="1:73">
      <c r="A67" s="52" t="s">
        <v>9</v>
      </c>
      <c r="B67" s="127"/>
      <c r="C67" s="125"/>
      <c r="D67" s="127"/>
      <c r="E67" s="125"/>
      <c r="F67" s="127"/>
      <c r="G67" s="125"/>
      <c r="H67" s="127"/>
      <c r="I67" s="125"/>
      <c r="J67" s="127"/>
      <c r="K67" s="125"/>
      <c r="L67" s="127"/>
      <c r="M67" s="125"/>
      <c r="N67" s="127"/>
      <c r="O67" s="60"/>
      <c r="P67" s="162"/>
      <c r="Q67" s="160"/>
      <c r="R67" s="162"/>
      <c r="S67" s="160"/>
      <c r="T67" s="162"/>
      <c r="U67" s="160"/>
      <c r="V67" s="160"/>
      <c r="W67" s="160"/>
      <c r="X67" s="162"/>
      <c r="Y67" s="160"/>
      <c r="Z67" s="162"/>
      <c r="AA67" s="160"/>
      <c r="AB67" s="162"/>
      <c r="AC67" s="161"/>
      <c r="AD67" s="162"/>
      <c r="AE67" s="160"/>
      <c r="AF67" s="162"/>
      <c r="AG67" s="160"/>
      <c r="AH67" s="162"/>
      <c r="AI67" s="160"/>
      <c r="AJ67" s="160"/>
      <c r="AK67" s="160"/>
      <c r="AL67" s="162"/>
      <c r="AM67" s="160"/>
      <c r="AN67" s="162"/>
      <c r="AO67" s="160"/>
      <c r="AP67" s="162"/>
      <c r="AQ67" s="161"/>
      <c r="AR67" s="162"/>
      <c r="AS67" s="160"/>
      <c r="AT67" s="162"/>
      <c r="AU67" s="160"/>
      <c r="AV67" s="162"/>
      <c r="AW67" s="160"/>
      <c r="AX67" s="160"/>
      <c r="AY67" s="160"/>
      <c r="AZ67" s="162"/>
      <c r="BA67" s="160"/>
      <c r="BB67" s="162"/>
      <c r="BC67" s="160"/>
      <c r="BD67" s="162"/>
      <c r="BE67" s="161"/>
      <c r="BF67" s="162"/>
      <c r="BG67" s="160"/>
      <c r="BH67" s="162"/>
      <c r="BI67" s="160"/>
      <c r="BJ67" s="162"/>
      <c r="BK67" s="160"/>
      <c r="BL67" s="160"/>
      <c r="BM67" s="160"/>
      <c r="BN67" s="162"/>
      <c r="BO67" s="160"/>
      <c r="BP67" s="162"/>
      <c r="BQ67" s="160"/>
      <c r="BR67" s="162"/>
    </row>
    <row r="68" spans="1:73" ht="6.95" customHeight="1">
      <c r="B68" s="128"/>
      <c r="C68" s="125"/>
      <c r="D68" s="128"/>
      <c r="E68" s="125"/>
      <c r="F68" s="128"/>
      <c r="G68" s="125"/>
      <c r="H68" s="128"/>
      <c r="I68" s="125"/>
      <c r="J68" s="128"/>
      <c r="K68" s="125"/>
      <c r="L68" s="128"/>
      <c r="M68" s="125"/>
      <c r="N68" s="128"/>
      <c r="O68" s="60"/>
      <c r="P68" s="74"/>
      <c r="Q68" s="60"/>
      <c r="R68" s="74"/>
      <c r="S68" s="60"/>
      <c r="T68" s="74"/>
      <c r="U68" s="60"/>
      <c r="V68" s="131"/>
      <c r="W68" s="60"/>
      <c r="X68" s="74"/>
      <c r="Y68" s="60"/>
      <c r="Z68" s="74"/>
      <c r="AA68" s="60"/>
      <c r="AB68" s="74"/>
      <c r="AC68" s="126"/>
      <c r="AD68" s="74"/>
      <c r="AE68" s="60"/>
      <c r="AF68" s="74"/>
      <c r="AG68" s="60"/>
      <c r="AH68" s="74"/>
      <c r="AI68" s="60"/>
      <c r="AJ68" s="131"/>
      <c r="AK68" s="60"/>
      <c r="AL68" s="74"/>
      <c r="AM68" s="60"/>
      <c r="AN68" s="74"/>
      <c r="AO68" s="60"/>
      <c r="AP68" s="74"/>
      <c r="AQ68" s="126"/>
      <c r="AR68" s="74"/>
      <c r="AS68" s="60"/>
      <c r="AT68" s="74"/>
      <c r="AU68" s="60"/>
      <c r="AV68" s="74"/>
      <c r="AW68" s="60"/>
      <c r="AX68" s="131"/>
      <c r="AY68" s="60"/>
      <c r="AZ68" s="74"/>
      <c r="BA68" s="60"/>
      <c r="BB68" s="74"/>
      <c r="BC68" s="60"/>
      <c r="BD68" s="74"/>
      <c r="BE68" s="126"/>
      <c r="BF68" s="74"/>
      <c r="BG68" s="60"/>
      <c r="BH68" s="74"/>
      <c r="BI68" s="60"/>
      <c r="BJ68" s="74"/>
      <c r="BK68" s="60"/>
      <c r="BL68" s="131"/>
      <c r="BM68" s="60"/>
      <c r="BN68" s="74"/>
      <c r="BO68" s="60"/>
      <c r="BP68" s="74"/>
      <c r="BQ68" s="60"/>
      <c r="BR68" s="74"/>
    </row>
    <row r="69" spans="1:73" s="76" customFormat="1" ht="13.5" thickBot="1">
      <c r="A69" s="77" t="s">
        <v>45</v>
      </c>
      <c r="B69" s="142">
        <f>+SUM(B64:B67)</f>
        <v>970.51769873186004</v>
      </c>
      <c r="C69" s="125"/>
      <c r="D69" s="142">
        <f>+SUM(D64:D67)</f>
        <v>577.49487840938195</v>
      </c>
      <c r="E69" s="125"/>
      <c r="F69" s="142">
        <f>+SUM(F64:F67)</f>
        <v>548.35743716301397</v>
      </c>
      <c r="G69" s="125"/>
      <c r="H69" s="142">
        <f>+SUM(H64:H67)</f>
        <v>52.238745987084705</v>
      </c>
      <c r="I69" s="125"/>
      <c r="J69" s="142">
        <f>+SUM(J64:J67)</f>
        <v>-42.109871530354596</v>
      </c>
      <c r="K69" s="125"/>
      <c r="L69" s="142">
        <f>+SUM(L64:L67)</f>
        <v>0.107367936769507</v>
      </c>
      <c r="M69" s="125"/>
      <c r="N69" s="142">
        <f>+SUM(N64:N67)</f>
        <v>2106.61160633994</v>
      </c>
      <c r="O69" s="60"/>
      <c r="P69" s="60">
        <f>+SUM(P64:P67)</f>
        <v>909.69423818617202</v>
      </c>
      <c r="Q69" s="60"/>
      <c r="R69" s="60">
        <f>+SUM(R64:R67)</f>
        <v>491.78970744560701</v>
      </c>
      <c r="S69" s="60"/>
      <c r="T69" s="60">
        <f>+SUM(T64:T67)</f>
        <v>473.46743970697906</v>
      </c>
      <c r="U69" s="60"/>
      <c r="V69" s="73">
        <f>+SUM(V64:V67)</f>
        <v>12.206795715259599</v>
      </c>
      <c r="W69" s="60"/>
      <c r="X69" s="73">
        <f>+SUM(X64:X67)</f>
        <v>-76.174356596366295</v>
      </c>
      <c r="Y69" s="60"/>
      <c r="Z69" s="60">
        <f>+SUM(Z64:Z67)</f>
        <v>8.05463160098382E-4</v>
      </c>
      <c r="AA69" s="60"/>
      <c r="AB69" s="73">
        <f>+SUM(AB64:AB67)</f>
        <v>1810.9666828147799</v>
      </c>
      <c r="AC69" s="126"/>
      <c r="AD69" s="74">
        <f>+SUM(AD64:AD67)</f>
        <v>962</v>
      </c>
      <c r="AE69" s="60"/>
      <c r="AF69" s="73">
        <f>+SUM(AF64:AF67)</f>
        <v>533</v>
      </c>
      <c r="AG69" s="60"/>
      <c r="AH69" s="60">
        <f>+SUM(AH64:AH67)</f>
        <v>420</v>
      </c>
      <c r="AI69" s="60"/>
      <c r="AJ69" s="73">
        <f>+SUM(AJ64:AJ67)</f>
        <v>59</v>
      </c>
      <c r="AK69" s="60"/>
      <c r="AL69" s="74">
        <f>+SUM(AL64:AL67)</f>
        <v>95</v>
      </c>
      <c r="AM69" s="60"/>
      <c r="AN69" s="74">
        <f>+SUM(AN64:AN67)</f>
        <v>0</v>
      </c>
      <c r="AO69" s="60"/>
      <c r="AP69" s="60">
        <f>+SUM(AP64:AP67)</f>
        <v>2069</v>
      </c>
      <c r="AQ69" s="126"/>
      <c r="AR69" s="60">
        <f>+SUM(AR64:AR67)</f>
        <v>888</v>
      </c>
      <c r="AS69" s="60"/>
      <c r="AT69" s="73">
        <f>+SUM(AT64:AT67)</f>
        <v>557</v>
      </c>
      <c r="AU69" s="60"/>
      <c r="AV69" s="60">
        <f>+SUM(AV64:AV67)</f>
        <v>497</v>
      </c>
      <c r="AW69" s="60"/>
      <c r="AX69" s="60">
        <f>+SUM(AX64:AX67)</f>
        <v>67</v>
      </c>
      <c r="AY69" s="60"/>
      <c r="AZ69" s="73">
        <f>+SUM(AZ64:AZ67)</f>
        <v>40</v>
      </c>
      <c r="BA69" s="60"/>
      <c r="BB69" s="73">
        <f>+SUM(BB64:BB67)</f>
        <v>0</v>
      </c>
      <c r="BC69" s="60"/>
      <c r="BD69" s="60">
        <f>+SUM(BD64:BD67)</f>
        <v>2049</v>
      </c>
      <c r="BE69" s="126"/>
      <c r="BF69" s="73">
        <f>+SUM(BF64:BF67)</f>
        <v>979</v>
      </c>
      <c r="BG69" s="60"/>
      <c r="BH69" s="73">
        <f>+SUM(BH64:BH67)</f>
        <v>526</v>
      </c>
      <c r="BI69" s="60"/>
      <c r="BJ69" s="60">
        <f>+SUM(BJ64:BJ67)</f>
        <v>583</v>
      </c>
      <c r="BK69" s="60"/>
      <c r="BL69" s="73">
        <f>+SUM(BL64:BL67)</f>
        <v>70</v>
      </c>
      <c r="BM69" s="60"/>
      <c r="BN69" s="60">
        <f>+SUM(BN64:BN67)</f>
        <v>1</v>
      </c>
      <c r="BO69" s="60"/>
      <c r="BP69" s="74">
        <f>+SUM(BP64:BP67)</f>
        <v>0</v>
      </c>
      <c r="BQ69" s="60"/>
      <c r="BR69" s="74">
        <f>+SUM(BR64:BR67)</f>
        <v>2159</v>
      </c>
    </row>
    <row r="70" spans="1:73" ht="12" customHeight="1">
      <c r="A70" s="107"/>
      <c r="B70" s="163"/>
      <c r="C70" s="66"/>
      <c r="D70" s="163"/>
      <c r="E70" s="66"/>
      <c r="F70" s="163"/>
      <c r="G70" s="66"/>
      <c r="H70" s="163"/>
      <c r="I70" s="66"/>
      <c r="J70" s="163"/>
      <c r="K70" s="66"/>
      <c r="L70" s="163"/>
      <c r="M70" s="66"/>
      <c r="N70" s="163"/>
      <c r="O70" s="60"/>
      <c r="P70" s="156"/>
      <c r="Q70" s="139"/>
      <c r="R70" s="156"/>
      <c r="S70" s="139"/>
      <c r="T70" s="156"/>
      <c r="U70" s="139"/>
      <c r="V70" s="139"/>
      <c r="W70" s="139"/>
      <c r="X70" s="139"/>
      <c r="Y70" s="139"/>
      <c r="Z70" s="156"/>
      <c r="AA70" s="60"/>
      <c r="AB70" s="139"/>
      <c r="AC70" s="126"/>
      <c r="AD70" s="156"/>
      <c r="AE70" s="139"/>
      <c r="AF70" s="139"/>
      <c r="AG70" s="139"/>
      <c r="AH70" s="156"/>
      <c r="AI70" s="139"/>
      <c r="AJ70" s="139"/>
      <c r="AK70" s="139"/>
      <c r="AL70" s="156"/>
      <c r="AM70" s="139"/>
      <c r="AN70" s="156"/>
      <c r="AO70" s="60"/>
      <c r="AP70" s="156"/>
      <c r="AQ70" s="126"/>
      <c r="AR70" s="156"/>
      <c r="AS70" s="139"/>
      <c r="AT70" s="139"/>
      <c r="AU70" s="139"/>
      <c r="AV70" s="156"/>
      <c r="AW70" s="139"/>
      <c r="AX70" s="156"/>
      <c r="AY70" s="139"/>
      <c r="AZ70" s="139"/>
      <c r="BA70" s="139"/>
      <c r="BB70" s="139"/>
      <c r="BC70" s="60"/>
      <c r="BD70" s="156"/>
      <c r="BE70" s="126"/>
      <c r="BF70" s="139"/>
      <c r="BG70" s="139"/>
      <c r="BH70" s="139"/>
      <c r="BI70" s="139"/>
      <c r="BJ70" s="156"/>
      <c r="BK70" s="139"/>
      <c r="BL70" s="139"/>
      <c r="BM70" s="139"/>
      <c r="BN70" s="156"/>
      <c r="BO70" s="139"/>
      <c r="BP70" s="156"/>
      <c r="BQ70" s="60"/>
      <c r="BR70" s="156"/>
    </row>
    <row r="71" spans="1:73" ht="12" customHeight="1">
      <c r="A71" s="107"/>
      <c r="B71" s="164"/>
      <c r="C71" s="164"/>
      <c r="D71" s="164"/>
      <c r="E71" s="164"/>
      <c r="F71" s="164"/>
      <c r="G71" s="164"/>
      <c r="H71" s="164"/>
      <c r="I71" s="164"/>
      <c r="J71" s="164"/>
      <c r="K71" s="164"/>
      <c r="L71" s="164"/>
      <c r="M71" s="164"/>
      <c r="N71" s="164"/>
      <c r="O71" s="60"/>
      <c r="P71" s="160"/>
      <c r="Q71" s="160"/>
      <c r="R71" s="160"/>
      <c r="S71" s="160"/>
      <c r="T71" s="160"/>
      <c r="U71" s="160"/>
      <c r="V71" s="160"/>
      <c r="W71" s="160"/>
      <c r="X71" s="160"/>
      <c r="Y71" s="160"/>
      <c r="Z71" s="160"/>
      <c r="AA71" s="160"/>
      <c r="AB71" s="160"/>
      <c r="AC71" s="161"/>
      <c r="AD71" s="160"/>
      <c r="AE71" s="160"/>
      <c r="AF71" s="160"/>
      <c r="AG71" s="160"/>
      <c r="AH71" s="160"/>
      <c r="AI71" s="160"/>
      <c r="AJ71" s="160"/>
      <c r="AK71" s="160"/>
      <c r="AL71" s="160"/>
      <c r="AM71" s="160"/>
      <c r="AN71" s="160"/>
      <c r="AO71" s="160"/>
      <c r="AP71" s="160"/>
      <c r="AQ71" s="161"/>
      <c r="AR71" s="160"/>
      <c r="AS71" s="160"/>
      <c r="AT71" s="160"/>
      <c r="AU71" s="160"/>
      <c r="AV71" s="160"/>
      <c r="AW71" s="160"/>
      <c r="AX71" s="160"/>
      <c r="AY71" s="160"/>
      <c r="AZ71" s="160"/>
      <c r="BA71" s="160"/>
      <c r="BB71" s="160"/>
      <c r="BC71" s="160"/>
      <c r="BD71" s="160"/>
      <c r="BE71" s="161"/>
      <c r="BF71" s="160"/>
      <c r="BG71" s="160"/>
      <c r="BH71" s="160"/>
      <c r="BI71" s="160"/>
      <c r="BJ71" s="160"/>
      <c r="BK71" s="160"/>
      <c r="BL71" s="160"/>
      <c r="BM71" s="160"/>
      <c r="BN71" s="160"/>
      <c r="BO71" s="160"/>
      <c r="BP71" s="160"/>
      <c r="BQ71" s="160"/>
      <c r="BR71" s="160"/>
    </row>
    <row r="72" spans="1:73">
      <c r="A72" s="16" t="s">
        <v>72</v>
      </c>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126"/>
      <c r="AD72" s="98"/>
      <c r="AE72" s="98"/>
      <c r="AF72" s="98"/>
      <c r="AG72" s="98"/>
      <c r="AH72" s="98"/>
      <c r="AI72" s="98"/>
      <c r="AJ72" s="98"/>
      <c r="AK72" s="98"/>
      <c r="AL72" s="98"/>
      <c r="AM72" s="98"/>
      <c r="AN72" s="98"/>
      <c r="AO72" s="98"/>
      <c r="AP72" s="98"/>
      <c r="AQ72" s="126"/>
      <c r="AR72" s="98"/>
      <c r="AS72" s="98"/>
      <c r="AT72" s="98"/>
      <c r="AU72" s="98"/>
      <c r="AV72" s="98"/>
      <c r="AW72" s="98"/>
      <c r="AX72" s="98"/>
      <c r="AY72" s="98"/>
      <c r="AZ72" s="98"/>
      <c r="BA72" s="98"/>
      <c r="BB72" s="98"/>
      <c r="BC72" s="98"/>
      <c r="BD72" s="98"/>
      <c r="BE72" s="126"/>
      <c r="BF72" s="98"/>
      <c r="BG72" s="98"/>
      <c r="BH72" s="98"/>
      <c r="BI72" s="98"/>
      <c r="BJ72" s="98"/>
      <c r="BK72" s="98"/>
      <c r="BL72" s="98"/>
      <c r="BM72" s="98"/>
      <c r="BN72" s="98"/>
      <c r="BO72" s="98"/>
      <c r="BP72" s="98"/>
      <c r="BQ72" s="98"/>
      <c r="BR72" s="98"/>
    </row>
    <row r="73" spans="1:73" ht="12" customHeight="1">
      <c r="A73" s="75"/>
      <c r="B73" s="372" t="s">
        <v>119</v>
      </c>
      <c r="C73" s="372"/>
      <c r="D73" s="372"/>
      <c r="E73" s="372"/>
      <c r="F73" s="372"/>
      <c r="G73" s="372"/>
      <c r="H73" s="372"/>
      <c r="I73" s="372"/>
      <c r="J73" s="372"/>
      <c r="K73" s="372"/>
      <c r="L73" s="372"/>
      <c r="M73" s="372"/>
      <c r="N73" s="372"/>
      <c r="O73" s="60"/>
      <c r="P73" s="373" t="s">
        <v>120</v>
      </c>
      <c r="Q73" s="373"/>
      <c r="R73" s="373"/>
      <c r="S73" s="373"/>
      <c r="T73" s="373"/>
      <c r="U73" s="373"/>
      <c r="V73" s="373"/>
      <c r="W73" s="373"/>
      <c r="X73" s="373"/>
      <c r="Y73" s="373"/>
      <c r="Z73" s="373"/>
      <c r="AA73" s="373"/>
      <c r="AB73" s="373"/>
      <c r="AC73" s="126"/>
      <c r="AD73" s="373" t="s">
        <v>121</v>
      </c>
      <c r="AE73" s="373"/>
      <c r="AF73" s="373"/>
      <c r="AG73" s="373"/>
      <c r="AH73" s="373"/>
      <c r="AI73" s="373"/>
      <c r="AJ73" s="373"/>
      <c r="AK73" s="373"/>
      <c r="AL73" s="373"/>
      <c r="AM73" s="373"/>
      <c r="AN73" s="373"/>
      <c r="AO73" s="373"/>
      <c r="AP73" s="373"/>
      <c r="AQ73" s="126"/>
      <c r="AR73" s="373" t="s">
        <v>122</v>
      </c>
      <c r="AS73" s="373"/>
      <c r="AT73" s="373"/>
      <c r="AU73" s="373"/>
      <c r="AV73" s="373"/>
      <c r="AW73" s="373"/>
      <c r="AX73" s="373"/>
      <c r="AY73" s="373"/>
      <c r="AZ73" s="373"/>
      <c r="BA73" s="373"/>
      <c r="BB73" s="373"/>
      <c r="BC73" s="373"/>
      <c r="BD73" s="373"/>
      <c r="BE73" s="126"/>
      <c r="BF73" s="373" t="s">
        <v>123</v>
      </c>
      <c r="BG73" s="373"/>
      <c r="BH73" s="373"/>
      <c r="BI73" s="373"/>
      <c r="BJ73" s="373"/>
      <c r="BK73" s="373"/>
      <c r="BL73" s="373"/>
      <c r="BM73" s="373"/>
      <c r="BN73" s="373"/>
      <c r="BO73" s="373"/>
      <c r="BP73" s="373"/>
      <c r="BQ73" s="373"/>
      <c r="BR73" s="373"/>
    </row>
    <row r="74" spans="1:73" ht="12" customHeight="1">
      <c r="A74" s="368"/>
      <c r="B74" s="110" t="s">
        <v>17</v>
      </c>
      <c r="C74" s="376"/>
      <c r="D74" s="165"/>
      <c r="E74" s="376"/>
      <c r="F74" s="110" t="s">
        <v>22</v>
      </c>
      <c r="G74" s="374"/>
      <c r="H74" s="165"/>
      <c r="I74" s="374"/>
      <c r="J74" s="165"/>
      <c r="K74" s="374"/>
      <c r="L74" s="165"/>
      <c r="M74" s="150"/>
      <c r="N74" s="165"/>
      <c r="O74" s="60"/>
      <c r="P74" s="113" t="s">
        <v>17</v>
      </c>
      <c r="Q74" s="113"/>
      <c r="R74" s="113"/>
      <c r="S74" s="113"/>
      <c r="T74" s="113" t="s">
        <v>22</v>
      </c>
      <c r="U74" s="113"/>
      <c r="V74" s="113"/>
      <c r="W74" s="113"/>
      <c r="X74" s="113"/>
      <c r="Y74" s="113"/>
      <c r="Z74" s="113"/>
      <c r="AA74" s="60"/>
      <c r="AB74" s="113"/>
      <c r="AC74" s="166"/>
      <c r="AD74" s="113" t="s">
        <v>17</v>
      </c>
      <c r="AE74" s="113"/>
      <c r="AF74" s="113"/>
      <c r="AG74" s="113"/>
      <c r="AH74" s="113" t="s">
        <v>22</v>
      </c>
      <c r="AI74" s="113"/>
      <c r="AJ74" s="113"/>
      <c r="AK74" s="113"/>
      <c r="AL74" s="113"/>
      <c r="AM74" s="113"/>
      <c r="AN74" s="113"/>
      <c r="AO74" s="113"/>
      <c r="AP74" s="113"/>
      <c r="AQ74" s="166"/>
      <c r="AR74" s="113" t="s">
        <v>17</v>
      </c>
      <c r="AS74" s="113"/>
      <c r="AT74" s="113"/>
      <c r="AU74" s="113"/>
      <c r="AV74" s="113" t="s">
        <v>22</v>
      </c>
      <c r="AW74" s="113"/>
      <c r="AX74" s="113"/>
      <c r="AY74" s="113"/>
      <c r="AZ74" s="113"/>
      <c r="BA74" s="113"/>
      <c r="BB74" s="113"/>
      <c r="BC74" s="113"/>
      <c r="BD74" s="113"/>
      <c r="BE74" s="166"/>
      <c r="BF74" s="113" t="s">
        <v>17</v>
      </c>
      <c r="BG74" s="113"/>
      <c r="BH74" s="113"/>
      <c r="BI74" s="113"/>
      <c r="BJ74" s="113" t="s">
        <v>22</v>
      </c>
      <c r="BK74" s="113"/>
      <c r="BL74" s="113"/>
      <c r="BM74" s="113"/>
      <c r="BN74" s="113"/>
      <c r="BO74" s="113"/>
      <c r="BP74" s="113"/>
      <c r="BQ74" s="113"/>
      <c r="BR74" s="113"/>
      <c r="BS74" s="113"/>
      <c r="BT74" s="113"/>
      <c r="BU74" s="113"/>
    </row>
    <row r="75" spans="1:73" ht="12" customHeight="1">
      <c r="A75" s="368"/>
      <c r="B75" s="116" t="s">
        <v>18</v>
      </c>
      <c r="C75" s="377"/>
      <c r="D75" s="148"/>
      <c r="E75" s="377"/>
      <c r="F75" s="116" t="s">
        <v>18</v>
      </c>
      <c r="G75" s="375"/>
      <c r="H75" s="148" t="s">
        <v>22</v>
      </c>
      <c r="I75" s="375"/>
      <c r="J75" s="148"/>
      <c r="K75" s="375"/>
      <c r="L75" s="148" t="s">
        <v>26</v>
      </c>
      <c r="M75" s="150"/>
      <c r="N75" s="148"/>
      <c r="O75" s="60"/>
      <c r="P75" s="117" t="s">
        <v>18</v>
      </c>
      <c r="Q75" s="117"/>
      <c r="R75" s="117"/>
      <c r="S75" s="117"/>
      <c r="T75" s="117" t="s">
        <v>18</v>
      </c>
      <c r="U75" s="117"/>
      <c r="V75" s="117" t="s">
        <v>22</v>
      </c>
      <c r="W75" s="117"/>
      <c r="X75" s="117"/>
      <c r="Y75" s="117"/>
      <c r="Z75" s="117" t="s">
        <v>26</v>
      </c>
      <c r="AA75" s="60"/>
      <c r="AB75" s="117"/>
      <c r="AC75" s="167"/>
      <c r="AD75" s="117" t="s">
        <v>18</v>
      </c>
      <c r="AE75" s="117"/>
      <c r="AF75" s="117"/>
      <c r="AG75" s="117"/>
      <c r="AH75" s="117" t="s">
        <v>18</v>
      </c>
      <c r="AI75" s="117"/>
      <c r="AJ75" s="117" t="s">
        <v>22</v>
      </c>
      <c r="AK75" s="117"/>
      <c r="AL75" s="117"/>
      <c r="AM75" s="117"/>
      <c r="AN75" s="117" t="s">
        <v>26</v>
      </c>
      <c r="AO75" s="117"/>
      <c r="AP75" s="117"/>
      <c r="AQ75" s="167"/>
      <c r="AR75" s="117" t="s">
        <v>18</v>
      </c>
      <c r="AS75" s="117"/>
      <c r="AT75" s="117"/>
      <c r="AU75" s="117"/>
      <c r="AV75" s="117" t="s">
        <v>18</v>
      </c>
      <c r="AW75" s="117"/>
      <c r="AX75" s="117" t="s">
        <v>22</v>
      </c>
      <c r="AY75" s="117"/>
      <c r="AZ75" s="117"/>
      <c r="BA75" s="117"/>
      <c r="BB75" s="117" t="s">
        <v>26</v>
      </c>
      <c r="BC75" s="117"/>
      <c r="BD75" s="117"/>
      <c r="BE75" s="167"/>
      <c r="BF75" s="117" t="s">
        <v>18</v>
      </c>
      <c r="BG75" s="117"/>
      <c r="BH75" s="117"/>
      <c r="BI75" s="117"/>
      <c r="BJ75" s="117" t="s">
        <v>18</v>
      </c>
      <c r="BK75" s="117"/>
      <c r="BL75" s="117" t="s">
        <v>22</v>
      </c>
      <c r="BM75" s="117"/>
      <c r="BN75" s="117"/>
      <c r="BO75" s="117"/>
      <c r="BP75" s="117" t="s">
        <v>26</v>
      </c>
      <c r="BQ75" s="117"/>
      <c r="BR75" s="117"/>
      <c r="BS75" s="117"/>
      <c r="BT75" s="117"/>
      <c r="BU75" s="117"/>
    </row>
    <row r="76" spans="1:73" ht="12" customHeight="1">
      <c r="A76" s="75"/>
      <c r="B76" s="116" t="s">
        <v>19</v>
      </c>
      <c r="C76" s="128"/>
      <c r="D76" s="110" t="s">
        <v>21</v>
      </c>
      <c r="E76" s="125"/>
      <c r="F76" s="116" t="s">
        <v>23</v>
      </c>
      <c r="G76" s="168"/>
      <c r="H76" s="148" t="s">
        <v>75</v>
      </c>
      <c r="I76" s="168"/>
      <c r="J76" s="148"/>
      <c r="K76" s="168"/>
      <c r="L76" s="148" t="s">
        <v>27</v>
      </c>
      <c r="M76" s="150"/>
      <c r="N76" s="148"/>
      <c r="O76" s="60"/>
      <c r="P76" s="117" t="s">
        <v>19</v>
      </c>
      <c r="Q76" s="117"/>
      <c r="R76" s="117" t="s">
        <v>21</v>
      </c>
      <c r="S76" s="117"/>
      <c r="T76" s="117" t="s">
        <v>23</v>
      </c>
      <c r="U76" s="117"/>
      <c r="V76" s="117" t="s">
        <v>75</v>
      </c>
      <c r="W76" s="117"/>
      <c r="X76" s="117"/>
      <c r="Y76" s="117"/>
      <c r="Z76" s="117" t="s">
        <v>27</v>
      </c>
      <c r="AA76" s="60"/>
      <c r="AB76" s="117"/>
      <c r="AC76" s="167"/>
      <c r="AD76" s="117" t="s">
        <v>19</v>
      </c>
      <c r="AE76" s="117"/>
      <c r="AF76" s="117" t="s">
        <v>21</v>
      </c>
      <c r="AG76" s="117"/>
      <c r="AH76" s="117" t="s">
        <v>23</v>
      </c>
      <c r="AI76" s="117"/>
      <c r="AJ76" s="117" t="s">
        <v>75</v>
      </c>
      <c r="AK76" s="117"/>
      <c r="AL76" s="117"/>
      <c r="AM76" s="117"/>
      <c r="AN76" s="117" t="s">
        <v>27</v>
      </c>
      <c r="AO76" s="117"/>
      <c r="AP76" s="117"/>
      <c r="AQ76" s="167"/>
      <c r="AR76" s="117" t="s">
        <v>19</v>
      </c>
      <c r="AS76" s="117"/>
      <c r="AT76" s="117" t="s">
        <v>21</v>
      </c>
      <c r="AU76" s="117"/>
      <c r="AV76" s="117" t="s">
        <v>23</v>
      </c>
      <c r="AW76" s="117"/>
      <c r="AX76" s="117" t="s">
        <v>75</v>
      </c>
      <c r="AY76" s="117"/>
      <c r="AZ76" s="117"/>
      <c r="BA76" s="117"/>
      <c r="BB76" s="117" t="s">
        <v>27</v>
      </c>
      <c r="BC76" s="117"/>
      <c r="BD76" s="117"/>
      <c r="BE76" s="167"/>
      <c r="BF76" s="117" t="s">
        <v>19</v>
      </c>
      <c r="BG76" s="117"/>
      <c r="BH76" s="117" t="s">
        <v>21</v>
      </c>
      <c r="BI76" s="117"/>
      <c r="BJ76" s="117" t="s">
        <v>23</v>
      </c>
      <c r="BK76" s="117"/>
      <c r="BL76" s="117" t="s">
        <v>75</v>
      </c>
      <c r="BM76" s="117"/>
      <c r="BN76" s="117"/>
      <c r="BO76" s="117"/>
      <c r="BP76" s="117" t="s">
        <v>27</v>
      </c>
      <c r="BQ76" s="117"/>
      <c r="BR76" s="117"/>
      <c r="BS76" s="117"/>
      <c r="BT76" s="117"/>
      <c r="BU76" s="117"/>
    </row>
    <row r="77" spans="1:73" ht="12" customHeight="1">
      <c r="A77" s="75"/>
      <c r="B77" s="116" t="s">
        <v>20</v>
      </c>
      <c r="C77" s="128"/>
      <c r="D77" s="116" t="s">
        <v>18</v>
      </c>
      <c r="E77" s="125"/>
      <c r="F77" s="110" t="s">
        <v>24</v>
      </c>
      <c r="G77" s="168"/>
      <c r="H77" s="148" t="s">
        <v>18</v>
      </c>
      <c r="I77" s="168"/>
      <c r="J77" s="148" t="s">
        <v>25</v>
      </c>
      <c r="K77" s="168"/>
      <c r="L77" s="148" t="s">
        <v>28</v>
      </c>
      <c r="M77" s="150"/>
      <c r="N77" s="148" t="s">
        <v>29</v>
      </c>
      <c r="O77" s="60"/>
      <c r="P77" s="117" t="s">
        <v>20</v>
      </c>
      <c r="Q77" s="117"/>
      <c r="R77" s="117" t="s">
        <v>18</v>
      </c>
      <c r="S77" s="117"/>
      <c r="T77" s="117" t="s">
        <v>24</v>
      </c>
      <c r="U77" s="117"/>
      <c r="V77" s="117" t="s">
        <v>18</v>
      </c>
      <c r="W77" s="117"/>
      <c r="X77" s="117" t="s">
        <v>25</v>
      </c>
      <c r="Y77" s="117"/>
      <c r="Z77" s="117" t="s">
        <v>28</v>
      </c>
      <c r="AA77" s="60"/>
      <c r="AB77" s="117" t="s">
        <v>29</v>
      </c>
      <c r="AC77" s="167"/>
      <c r="AD77" s="117" t="s">
        <v>20</v>
      </c>
      <c r="AE77" s="117"/>
      <c r="AF77" s="117" t="s">
        <v>18</v>
      </c>
      <c r="AG77" s="117"/>
      <c r="AH77" s="117" t="s">
        <v>24</v>
      </c>
      <c r="AI77" s="117"/>
      <c r="AJ77" s="117" t="s">
        <v>18</v>
      </c>
      <c r="AK77" s="117"/>
      <c r="AL77" s="117" t="s">
        <v>25</v>
      </c>
      <c r="AM77" s="117"/>
      <c r="AN77" s="117" t="s">
        <v>28</v>
      </c>
      <c r="AO77" s="117"/>
      <c r="AP77" s="117" t="s">
        <v>29</v>
      </c>
      <c r="AQ77" s="167"/>
      <c r="AR77" s="117" t="s">
        <v>20</v>
      </c>
      <c r="AS77" s="117"/>
      <c r="AT77" s="117" t="s">
        <v>18</v>
      </c>
      <c r="AU77" s="117"/>
      <c r="AV77" s="117" t="s">
        <v>24</v>
      </c>
      <c r="AW77" s="117"/>
      <c r="AX77" s="117" t="s">
        <v>18</v>
      </c>
      <c r="AY77" s="117"/>
      <c r="AZ77" s="117" t="s">
        <v>25</v>
      </c>
      <c r="BA77" s="117"/>
      <c r="BB77" s="117" t="s">
        <v>28</v>
      </c>
      <c r="BC77" s="117"/>
      <c r="BD77" s="117" t="s">
        <v>29</v>
      </c>
      <c r="BE77" s="167"/>
      <c r="BF77" s="117" t="s">
        <v>20</v>
      </c>
      <c r="BG77" s="117"/>
      <c r="BH77" s="117" t="s">
        <v>18</v>
      </c>
      <c r="BI77" s="117"/>
      <c r="BJ77" s="117" t="s">
        <v>24</v>
      </c>
      <c r="BK77" s="117"/>
      <c r="BL77" s="117" t="s">
        <v>18</v>
      </c>
      <c r="BM77" s="117"/>
      <c r="BN77" s="117" t="s">
        <v>25</v>
      </c>
      <c r="BO77" s="117"/>
      <c r="BP77" s="117" t="s">
        <v>28</v>
      </c>
      <c r="BQ77" s="117"/>
      <c r="BR77" s="117" t="s">
        <v>29</v>
      </c>
      <c r="BS77" s="117"/>
      <c r="BT77" s="117"/>
      <c r="BU77" s="117"/>
    </row>
    <row r="78" spans="1:73" ht="12" customHeight="1">
      <c r="A78" s="75"/>
      <c r="B78" s="116" t="s">
        <v>1</v>
      </c>
      <c r="C78" s="149"/>
      <c r="D78" s="116" t="s">
        <v>1</v>
      </c>
      <c r="E78" s="148"/>
      <c r="F78" s="116" t="s">
        <v>1</v>
      </c>
      <c r="G78" s="149"/>
      <c r="H78" s="148" t="s">
        <v>1</v>
      </c>
      <c r="I78" s="149"/>
      <c r="J78" s="148" t="s">
        <v>1</v>
      </c>
      <c r="K78" s="149"/>
      <c r="L78" s="148" t="s">
        <v>1</v>
      </c>
      <c r="M78" s="150"/>
      <c r="N78" s="148" t="s">
        <v>1</v>
      </c>
      <c r="O78" s="60"/>
      <c r="P78" s="117" t="s">
        <v>1</v>
      </c>
      <c r="Q78" s="117"/>
      <c r="R78" s="117" t="s">
        <v>1</v>
      </c>
      <c r="S78" s="117"/>
      <c r="T78" s="117" t="s">
        <v>1</v>
      </c>
      <c r="U78" s="117"/>
      <c r="V78" s="117" t="s">
        <v>1</v>
      </c>
      <c r="W78" s="117"/>
      <c r="X78" s="117" t="s">
        <v>1</v>
      </c>
      <c r="Y78" s="117"/>
      <c r="Z78" s="117" t="s">
        <v>1</v>
      </c>
      <c r="AA78" s="60"/>
      <c r="AB78" s="117" t="s">
        <v>1</v>
      </c>
      <c r="AC78" s="167"/>
      <c r="AD78" s="117" t="s">
        <v>1</v>
      </c>
      <c r="AE78" s="117"/>
      <c r="AF78" s="117" t="s">
        <v>1</v>
      </c>
      <c r="AG78" s="117"/>
      <c r="AH78" s="117" t="s">
        <v>1</v>
      </c>
      <c r="AI78" s="117"/>
      <c r="AJ78" s="117" t="s">
        <v>1</v>
      </c>
      <c r="AK78" s="117"/>
      <c r="AL78" s="117" t="s">
        <v>1</v>
      </c>
      <c r="AM78" s="117"/>
      <c r="AN78" s="117" t="s">
        <v>1</v>
      </c>
      <c r="AO78" s="117"/>
      <c r="AP78" s="117" t="s">
        <v>1</v>
      </c>
      <c r="AQ78" s="167"/>
      <c r="AR78" s="117" t="s">
        <v>1</v>
      </c>
      <c r="AS78" s="117"/>
      <c r="AT78" s="117" t="s">
        <v>1</v>
      </c>
      <c r="AU78" s="117"/>
      <c r="AV78" s="117" t="s">
        <v>1</v>
      </c>
      <c r="AW78" s="117"/>
      <c r="AX78" s="117" t="s">
        <v>1</v>
      </c>
      <c r="AY78" s="117"/>
      <c r="AZ78" s="117" t="s">
        <v>1</v>
      </c>
      <c r="BA78" s="117"/>
      <c r="BB78" s="117" t="s">
        <v>1</v>
      </c>
      <c r="BC78" s="117"/>
      <c r="BD78" s="117" t="s">
        <v>1</v>
      </c>
      <c r="BE78" s="167"/>
      <c r="BF78" s="117" t="s">
        <v>1</v>
      </c>
      <c r="BG78" s="117"/>
      <c r="BH78" s="117" t="s">
        <v>1</v>
      </c>
      <c r="BI78" s="117"/>
      <c r="BJ78" s="117" t="s">
        <v>1</v>
      </c>
      <c r="BK78" s="117"/>
      <c r="BL78" s="117" t="s">
        <v>1</v>
      </c>
      <c r="BM78" s="117"/>
      <c r="BN78" s="117" t="s">
        <v>1</v>
      </c>
      <c r="BO78" s="117"/>
      <c r="BP78" s="117" t="s">
        <v>1</v>
      </c>
      <c r="BQ78" s="117"/>
      <c r="BR78" s="117" t="s">
        <v>1</v>
      </c>
      <c r="BS78" s="117"/>
      <c r="BT78" s="117"/>
      <c r="BU78" s="117"/>
    </row>
    <row r="79" spans="1:73" ht="6.95" customHeight="1">
      <c r="A79" s="75"/>
      <c r="B79" s="116"/>
      <c r="C79" s="149"/>
      <c r="D79" s="116"/>
      <c r="E79" s="148"/>
      <c r="F79" s="116"/>
      <c r="G79" s="149"/>
      <c r="H79" s="148"/>
      <c r="I79" s="149"/>
      <c r="J79" s="148"/>
      <c r="K79" s="149"/>
      <c r="L79" s="148"/>
      <c r="M79" s="150"/>
      <c r="N79" s="148"/>
      <c r="O79" s="60"/>
      <c r="P79" s="117"/>
      <c r="Q79" s="117"/>
      <c r="R79" s="117"/>
      <c r="S79" s="117"/>
      <c r="T79" s="117"/>
      <c r="U79" s="117"/>
      <c r="V79" s="117"/>
      <c r="W79" s="117"/>
      <c r="X79" s="117"/>
      <c r="Y79" s="117"/>
      <c r="Z79" s="117"/>
      <c r="AA79" s="60"/>
      <c r="AB79" s="117"/>
      <c r="AC79" s="167"/>
      <c r="AD79" s="117"/>
      <c r="AE79" s="117"/>
      <c r="AF79" s="117"/>
      <c r="AG79" s="117"/>
      <c r="AH79" s="117"/>
      <c r="AI79" s="117"/>
      <c r="AJ79" s="117"/>
      <c r="AK79" s="117"/>
      <c r="AL79" s="117"/>
      <c r="AM79" s="117"/>
      <c r="AN79" s="117"/>
      <c r="AO79" s="117"/>
      <c r="AP79" s="117"/>
      <c r="AQ79" s="167"/>
      <c r="AR79" s="117"/>
      <c r="AS79" s="117"/>
      <c r="AT79" s="117"/>
      <c r="AU79" s="117"/>
      <c r="AV79" s="117"/>
      <c r="AW79" s="117"/>
      <c r="AX79" s="117"/>
      <c r="AY79" s="117"/>
      <c r="AZ79" s="117"/>
      <c r="BA79" s="117"/>
      <c r="BB79" s="117"/>
      <c r="BC79" s="117"/>
      <c r="BD79" s="117"/>
      <c r="BE79" s="167"/>
      <c r="BF79" s="117"/>
      <c r="BG79" s="117"/>
      <c r="BH79" s="117"/>
      <c r="BI79" s="117"/>
      <c r="BJ79" s="117"/>
      <c r="BK79" s="117"/>
      <c r="BL79" s="117"/>
      <c r="BM79" s="117"/>
      <c r="BN79" s="117"/>
      <c r="BO79" s="117"/>
      <c r="BP79" s="117"/>
      <c r="BQ79" s="117"/>
      <c r="BR79" s="117"/>
      <c r="BS79" s="117"/>
      <c r="BT79" s="117"/>
      <c r="BU79" s="117"/>
    </row>
    <row r="80" spans="1:73">
      <c r="A80" s="20" t="s">
        <v>73</v>
      </c>
      <c r="B80" s="169">
        <v>112507</v>
      </c>
      <c r="C80" s="169"/>
      <c r="D80" s="169">
        <v>124477</v>
      </c>
      <c r="E80" s="169"/>
      <c r="F80" s="169">
        <v>96410</v>
      </c>
      <c r="G80" s="169"/>
      <c r="H80" s="169">
        <v>11599</v>
      </c>
      <c r="I80" s="169"/>
      <c r="J80" s="169">
        <v>1615</v>
      </c>
      <c r="K80" s="169"/>
      <c r="L80" s="169">
        <v>0</v>
      </c>
      <c r="M80" s="169"/>
      <c r="N80" s="169">
        <v>346608</v>
      </c>
      <c r="O80" s="160"/>
      <c r="P80" s="160">
        <v>111768</v>
      </c>
      <c r="Q80" s="160"/>
      <c r="R80" s="160">
        <v>122881</v>
      </c>
      <c r="S80" s="160"/>
      <c r="T80" s="160">
        <v>89722</v>
      </c>
      <c r="U80" s="160"/>
      <c r="V80" s="160">
        <v>10904</v>
      </c>
      <c r="W80" s="160"/>
      <c r="X80" s="160">
        <v>1621</v>
      </c>
      <c r="Y80" s="160"/>
      <c r="Z80" s="160">
        <v>0</v>
      </c>
      <c r="AA80" s="160"/>
      <c r="AB80" s="160">
        <v>336896</v>
      </c>
      <c r="AC80" s="161"/>
      <c r="AD80" s="160">
        <v>110869</v>
      </c>
      <c r="AE80" s="160"/>
      <c r="AF80" s="160">
        <v>122653</v>
      </c>
      <c r="AG80" s="160"/>
      <c r="AH80" s="160">
        <v>87444</v>
      </c>
      <c r="AI80" s="160"/>
      <c r="AJ80" s="160">
        <v>10176</v>
      </c>
      <c r="AK80" s="160"/>
      <c r="AL80" s="160">
        <v>1511</v>
      </c>
      <c r="AM80" s="160"/>
      <c r="AN80" s="160">
        <v>0</v>
      </c>
      <c r="AO80" s="160"/>
      <c r="AP80" s="160">
        <v>332653</v>
      </c>
      <c r="AQ80" s="161"/>
      <c r="AR80" s="160">
        <v>109290</v>
      </c>
      <c r="AS80" s="160"/>
      <c r="AT80" s="160">
        <v>119621</v>
      </c>
      <c r="AU80" s="160"/>
      <c r="AV80" s="160">
        <v>85816</v>
      </c>
      <c r="AW80" s="160"/>
      <c r="AX80" s="160">
        <v>10388</v>
      </c>
      <c r="AY80" s="160"/>
      <c r="AZ80" s="160">
        <v>1567</v>
      </c>
      <c r="BA80" s="160"/>
      <c r="BB80" s="160">
        <v>0</v>
      </c>
      <c r="BC80" s="160"/>
      <c r="BD80" s="160">
        <v>326682</v>
      </c>
      <c r="BE80" s="161"/>
      <c r="BF80" s="160">
        <v>109479</v>
      </c>
      <c r="BG80" s="160"/>
      <c r="BH80" s="160">
        <v>110598</v>
      </c>
      <c r="BI80" s="160"/>
      <c r="BJ80" s="160">
        <v>82108</v>
      </c>
      <c r="BK80" s="160"/>
      <c r="BL80" s="160">
        <v>10372</v>
      </c>
      <c r="BM80" s="160"/>
      <c r="BN80" s="160">
        <v>1592</v>
      </c>
      <c r="BO80" s="160"/>
      <c r="BP80" s="60">
        <v>0</v>
      </c>
      <c r="BQ80" s="160"/>
      <c r="BR80" s="160">
        <v>314149</v>
      </c>
      <c r="BS80" s="170"/>
      <c r="BT80" s="170"/>
    </row>
    <row r="81" spans="1:72">
      <c r="A81" s="20" t="s">
        <v>171</v>
      </c>
      <c r="B81" s="169">
        <v>277060</v>
      </c>
      <c r="C81" s="169"/>
      <c r="D81" s="169">
        <v>142690</v>
      </c>
      <c r="E81" s="169"/>
      <c r="F81" s="169">
        <v>99428</v>
      </c>
      <c r="G81" s="169"/>
      <c r="H81" s="169">
        <v>30467</v>
      </c>
      <c r="I81" s="169"/>
      <c r="J81" s="169">
        <v>393</v>
      </c>
      <c r="K81" s="169"/>
      <c r="L81" s="169">
        <v>0</v>
      </c>
      <c r="M81" s="169"/>
      <c r="N81" s="169">
        <v>550038</v>
      </c>
      <c r="O81" s="160"/>
      <c r="P81" s="160">
        <v>278392</v>
      </c>
      <c r="Q81" s="160"/>
      <c r="R81" s="160">
        <v>141959</v>
      </c>
      <c r="S81" s="160"/>
      <c r="T81" s="160">
        <v>96546</v>
      </c>
      <c r="U81" s="160"/>
      <c r="V81" s="160">
        <v>31249</v>
      </c>
      <c r="W81" s="160"/>
      <c r="X81" s="160">
        <v>337</v>
      </c>
      <c r="Y81" s="160"/>
      <c r="Z81" s="160">
        <v>0</v>
      </c>
      <c r="AA81" s="160"/>
      <c r="AB81" s="160">
        <v>548483</v>
      </c>
      <c r="AC81" s="161"/>
      <c r="AD81" s="160">
        <v>273144</v>
      </c>
      <c r="AE81" s="160"/>
      <c r="AF81" s="160">
        <v>134194</v>
      </c>
      <c r="AG81" s="160"/>
      <c r="AH81" s="160">
        <v>96223</v>
      </c>
      <c r="AI81" s="160"/>
      <c r="AJ81" s="160">
        <v>30627</v>
      </c>
      <c r="AK81" s="160"/>
      <c r="AL81" s="160">
        <v>303</v>
      </c>
      <c r="AM81" s="160"/>
      <c r="AN81" s="160">
        <v>0</v>
      </c>
      <c r="AO81" s="160"/>
      <c r="AP81" s="160">
        <v>534491</v>
      </c>
      <c r="AQ81" s="161"/>
      <c r="AR81" s="160">
        <v>262368</v>
      </c>
      <c r="AS81" s="160"/>
      <c r="AT81" s="160">
        <v>129727</v>
      </c>
      <c r="AU81" s="160"/>
      <c r="AV81" s="160">
        <v>93976</v>
      </c>
      <c r="AW81" s="160"/>
      <c r="AX81" s="160">
        <v>30222</v>
      </c>
      <c r="AY81" s="160"/>
      <c r="AZ81" s="160">
        <v>321</v>
      </c>
      <c r="BA81" s="160"/>
      <c r="BB81" s="160">
        <v>0</v>
      </c>
      <c r="BC81" s="160"/>
      <c r="BD81" s="160">
        <v>516614</v>
      </c>
      <c r="BE81" s="161"/>
      <c r="BF81" s="160">
        <v>268074</v>
      </c>
      <c r="BG81" s="160"/>
      <c r="BH81" s="160">
        <v>129310</v>
      </c>
      <c r="BI81" s="160"/>
      <c r="BJ81" s="160">
        <v>99714</v>
      </c>
      <c r="BK81" s="160"/>
      <c r="BL81" s="160">
        <v>30418</v>
      </c>
      <c r="BM81" s="160"/>
      <c r="BN81" s="160">
        <v>635</v>
      </c>
      <c r="BO81" s="160"/>
      <c r="BP81" s="160">
        <v>0</v>
      </c>
      <c r="BQ81" s="160"/>
      <c r="BR81" s="160">
        <v>528151</v>
      </c>
      <c r="BS81" s="170"/>
      <c r="BT81" s="170"/>
    </row>
    <row r="82" spans="1:72" s="158" customFormat="1">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332"/>
      <c r="BT82" s="332"/>
    </row>
    <row r="83" spans="1:72" ht="25.5">
      <c r="A83" s="152" t="s">
        <v>74</v>
      </c>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row>
    <row r="84" spans="1:72">
      <c r="A84" s="152"/>
      <c r="O84" s="21"/>
      <c r="AC84" s="21"/>
      <c r="AQ84" s="21"/>
      <c r="BE84" s="21"/>
    </row>
    <row r="85" spans="1:72" ht="180" customHeight="1">
      <c r="A85" s="152" t="s">
        <v>162</v>
      </c>
      <c r="O85" s="21"/>
      <c r="AC85" s="21"/>
      <c r="AQ85" s="21"/>
      <c r="BE85" s="21"/>
    </row>
    <row r="86" spans="1:72">
      <c r="A86" s="152"/>
      <c r="O86" s="21"/>
      <c r="AC86" s="21"/>
      <c r="AQ86" s="21"/>
      <c r="BE86" s="21"/>
    </row>
    <row r="87" spans="1:72" ht="89.25">
      <c r="A87" s="152" t="s">
        <v>127</v>
      </c>
      <c r="O87" s="21"/>
      <c r="AC87" s="21"/>
      <c r="AQ87" s="21"/>
      <c r="BE87" s="21"/>
    </row>
    <row r="88" spans="1:72" ht="93" customHeight="1">
      <c r="O88" s="21"/>
      <c r="AC88" s="21"/>
      <c r="AQ88" s="21"/>
      <c r="BE88" s="21"/>
    </row>
    <row r="89" spans="1:72">
      <c r="O89" s="21"/>
      <c r="AC89" s="21"/>
      <c r="AQ89" s="21"/>
      <c r="BE89" s="21"/>
    </row>
  </sheetData>
  <customSheetViews>
    <customSheetView guid="{6A6962C3-E482-4427-A8C8-08CAA95BA31A}">
      <pane xSplit="1" ySplit="2" topLeftCell="B3" activePane="bottomRight" state="frozen"/>
      <selection pane="bottomRight" activeCell="R25" sqref="R25"/>
      <colBreaks count="12" manualBreakCount="12">
        <brk id="15" max="1048575" man="1"/>
        <brk id="29" max="1048575" man="1"/>
        <brk id="43" max="1048575" man="1"/>
        <brk id="57" max="1048575" man="1"/>
        <brk id="71" max="1048575" man="1"/>
        <brk id="85" max="1048575" man="1"/>
        <brk id="99" max="1048575" man="1"/>
        <brk id="113" max="1048575" man="1"/>
        <brk id="127" max="1048575" man="1"/>
        <brk id="141" max="1048575" man="1"/>
        <brk id="155" max="1048575" man="1"/>
        <brk id="169" max="1048575" man="1"/>
      </colBreaks>
      <pageMargins left="0.70866141732283472" right="0.70866141732283472" top="0.74803149606299213" bottom="0.74803149606299213" header="0.31496062992125984" footer="0.31496062992125984"/>
      <pageSetup paperSize="9" scale="50" fitToWidth="5" orientation="portrait" r:id="rId1"/>
      <headerFooter>
        <oddFooter>&amp;LRESTRICTED</oddFooter>
        <evenFooter>&amp;LRESTRICTED</evenFooter>
        <firstFooter>&amp;LRESTRICTED</firstFooter>
      </headerFooter>
    </customSheetView>
    <customSheetView guid="{65D6365A-09F6-4C54-BF18-DD6F56EE25F0}">
      <pane xSplit="1" ySplit="2" topLeftCell="B3" activePane="bottomRight" state="frozen"/>
      <selection pane="bottomRight" activeCell="P15" sqref="P15:P16"/>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0" fitToWidth="5" orientation="portrait" r:id="rId2"/>
      <headerFooter>
        <oddFooter>&amp;LRESTRICTED</oddFooter>
        <evenFooter>&amp;LRESTRICTED</evenFooter>
        <firstFooter>&amp;LRESTRICTED</firstFooter>
      </headerFooter>
    </customSheetView>
    <customSheetView guid="{63494AB2-E4F7-49AE-BCF8-5BAC74DABC17}">
      <pane xSplit="1" ySplit="2" topLeftCell="B3" activePane="bottomRight" state="frozen"/>
      <selection pane="bottomRight" activeCell="P15" sqref="P15:P16"/>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0" fitToWidth="5" orientation="portrait" r:id="rId3"/>
      <headerFooter>
        <oddFooter>&amp;LRESTRICTED</oddFooter>
        <evenFooter>&amp;LRESTRICTED</evenFooter>
        <firstFooter>&amp;LRESTRICTED</firstFooter>
      </headerFooter>
    </customSheetView>
    <customSheetView guid="{DD55E124-48E0-4190-9E06-2A6BC9CA3509}">
      <pane xSplit="1" ySplit="7" topLeftCell="B8" activePane="bottomRight" state="frozen"/>
      <selection pane="bottomRight" activeCell="B30" sqref="B30:BR30"/>
      <colBreaks count="4" manualBreakCount="4">
        <brk id="15" max="1048575" man="1"/>
        <brk id="29" max="1048575" man="1"/>
        <brk id="43" max="1048575" man="1"/>
        <brk id="57" max="1048575" man="1"/>
      </colBreaks>
      <pageMargins left="0.70866141732283472" right="0.70866141732283472" top="0.74803149606299213" bottom="0.74803149606299213" header="0.31496062992125984" footer="0.31496062992125984"/>
      <pageSetup paperSize="9" scale="50" fitToWidth="5" orientation="portrait" r:id="rId4"/>
      <headerFooter>
        <oddFooter>&amp;LRESTRICTED</oddFooter>
        <evenFooter>&amp;LRESTRICTED</evenFooter>
        <firstFooter>&amp;LRESTRICTED</firstFooter>
      </headerFooter>
    </customSheetView>
  </customSheetViews>
  <mergeCells count="42">
    <mergeCell ref="K74:K75"/>
    <mergeCell ref="A74:A75"/>
    <mergeCell ref="C74:C75"/>
    <mergeCell ref="E74:E75"/>
    <mergeCell ref="G74:G75"/>
    <mergeCell ref="I74:I75"/>
    <mergeCell ref="B73:N73"/>
    <mergeCell ref="P73:AB73"/>
    <mergeCell ref="AD73:AP73"/>
    <mergeCell ref="AR73:BD73"/>
    <mergeCell ref="BF73:BR73"/>
    <mergeCell ref="BG4:BG5"/>
    <mergeCell ref="BI4:BI5"/>
    <mergeCell ref="BK4:BK5"/>
    <mergeCell ref="BM4:BM5"/>
    <mergeCell ref="BO4:BO5"/>
    <mergeCell ref="K4:K5"/>
    <mergeCell ref="W4:W5"/>
    <mergeCell ref="Y4:Y5"/>
    <mergeCell ref="AI4:AI5"/>
    <mergeCell ref="AK4:AK5"/>
    <mergeCell ref="Q4:Q5"/>
    <mergeCell ref="S4:S5"/>
    <mergeCell ref="U4:U5"/>
    <mergeCell ref="B3:N3"/>
    <mergeCell ref="P3:AB3"/>
    <mergeCell ref="AD3:AP3"/>
    <mergeCell ref="AR3:BD3"/>
    <mergeCell ref="BF3:BR3"/>
    <mergeCell ref="A4:A5"/>
    <mergeCell ref="C4:C5"/>
    <mergeCell ref="E4:E5"/>
    <mergeCell ref="G4:G5"/>
    <mergeCell ref="I4:I5"/>
    <mergeCell ref="AY4:AY5"/>
    <mergeCell ref="BA4:BA5"/>
    <mergeCell ref="AE4:AE5"/>
    <mergeCell ref="AG4:AG5"/>
    <mergeCell ref="AM4:AM5"/>
    <mergeCell ref="AS4:AS5"/>
    <mergeCell ref="AU4:AU5"/>
    <mergeCell ref="AW4:AW5"/>
  </mergeCells>
  <pageMargins left="0.23622047244094491" right="0.23622047244094491" top="0.74803149606299213" bottom="0.74803149606299213" header="0.31496062992125984" footer="0.31496062992125984"/>
  <pageSetup paperSize="9" scale="60" fitToWidth="5" fitToHeight="100" orientation="portrait" r:id="rId5"/>
  <headerFooter>
    <evenFooter>&amp;LPUBLIC</evenFooter>
    <firstFooter>&amp;LPUBLIC</firstFooter>
  </headerFooter>
  <colBreaks count="4" manualBreakCount="4">
    <brk id="14" min="1" max="74" man="1"/>
    <brk id="28" max="1048575" man="1"/>
    <brk id="43" max="1048575" man="1"/>
    <brk id="5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EAAA424EC04E4CA515235EE80A663B" ma:contentTypeVersion="0" ma:contentTypeDescription="Create a new document." ma:contentTypeScope="" ma:versionID="8a3e8f1e7a2ef1381904e4118f35393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D8F69B-1635-4893-B146-E3508B18F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9F4C89F-773B-4EBC-ABCD-B0370F97C6A3}">
  <ds:schemaRefs>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054FEFF-5A5F-418A-ABFF-A77BEC7B95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Notice</vt:lpstr>
      <vt:lpstr>HSBC Group</vt:lpstr>
      <vt:lpstr>RBWM</vt:lpstr>
      <vt:lpstr>CMB</vt:lpstr>
      <vt:lpstr>GB&amp;M</vt:lpstr>
      <vt:lpstr>GPB</vt:lpstr>
      <vt:lpstr>Other</vt:lpstr>
      <vt:lpstr>Europe</vt:lpstr>
      <vt:lpstr>Asia</vt:lpstr>
      <vt:lpstr>MENA</vt:lpstr>
      <vt:lpstr>North America</vt:lpstr>
      <vt:lpstr>Latin America</vt:lpstr>
      <vt:lpstr>US run-off</vt:lpstr>
      <vt:lpstr>Principal RBWM</vt:lpstr>
      <vt:lpstr>RWAs</vt:lpstr>
      <vt:lpstr>Asia!Print_Area</vt:lpstr>
      <vt:lpstr>Europe!Print_Area</vt:lpstr>
      <vt:lpstr>'HSBC Group'!Print_Area</vt:lpstr>
      <vt:lpstr>Notice!Print_Area</vt:lpstr>
      <vt:lpstr>Asia!Print_Titles</vt:lpstr>
      <vt:lpstr>CMB!Print_Titles</vt:lpstr>
      <vt:lpstr>Europe!Print_Titles</vt:lpstr>
      <vt:lpstr>'GB&amp;M'!Print_Titles</vt:lpstr>
      <vt:lpstr>GPB!Print_Titles</vt:lpstr>
      <vt:lpstr>'HSBC Group'!Print_Titles</vt:lpstr>
      <vt:lpstr>'Latin America'!Print_Titles</vt:lpstr>
      <vt:lpstr>MENA!Print_Titles</vt:lpstr>
      <vt:lpstr>'North America'!Print_Titles</vt:lpstr>
      <vt:lpstr>Other!Print_Titles</vt:lpstr>
      <vt:lpstr>'Principal RBWM'!Print_Titles</vt:lpstr>
      <vt:lpstr>RBWM!Print_Titles</vt:lpstr>
      <vt:lpstr>RWAs!Print_Titles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Holdings plc 1Q 2014 data pack</dc:title>
  <dc:creator>HSBC Holdings plc</dc:creator>
  <cp:keywords>PUBLIC - hsbc holdings plc, interim management statement, ims, 1q 2014</cp:keywords>
  <dc:description>PUBLIC</dc:description>
  <cp:lastModifiedBy>Kristine MATUSALEM</cp:lastModifiedBy>
  <cp:lastPrinted>2014-05-07T04:12:31Z</cp:lastPrinted>
  <dcterms:created xsi:type="dcterms:W3CDTF">2014-05-07T04:11:11Z</dcterms:created>
  <dcterms:modified xsi:type="dcterms:W3CDTF">2014-05-07T04:16:48Z</dcterms:modified>
  <cp:category>Interim Management Statement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0x01010040EAAA424EC04E4CA515235EE80A663B</vt:lpwstr>
  </property>
  <property fmtid="{D5CDD505-2E9C-101B-9397-08002B2CF9AE}" pid="3" name="Classification">
    <vt:lpwstr>PUBLIC</vt:lpwstr>
  </property>
  <property fmtid="{D5CDD505-2E9C-101B-9397-08002B2CF9AE}" pid="4" name="Source">
    <vt:lpwstr>Internal</vt:lpwstr>
  </property>
  <property fmtid="{D5CDD505-2E9C-101B-9397-08002B2CF9AE}" pid="5" name="Footers">
    <vt:lpwstr>No Footers</vt:lpwstr>
  </property>
  <property fmtid="{D5CDD505-2E9C-101B-9397-08002B2CF9AE}" pid="6" name="DocClassification">
    <vt:lpwstr>CLAPUBLIC</vt:lpwstr>
  </property>
</Properties>
</file>